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8600" windowHeight="12120" activeTab="3"/>
  </bookViews>
  <sheets>
    <sheet name="T-1 Koszty inwest." sheetId="1" r:id="rId1"/>
    <sheet name="T-2 Plan finans." sheetId="2" r:id="rId2"/>
    <sheet name="T-3 Warunki przyzn.środków" sheetId="3" r:id="rId3"/>
    <sheet name="T-4 Przychody i koszty" sheetId="4" r:id="rId4"/>
    <sheet name="T-5_Spłaty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" localSheetId="4">'[6]I. Założenia'!$D$15:$AN$15</definedName>
    <definedName name="_">'[3]I. Założenia'!$D$15:$AN$15</definedName>
    <definedName name="alokacja_ścieki" localSheetId="4">'[7]II. Obliczenia'!$E$210:$AE$210</definedName>
    <definedName name="alokacja_ścieki">'[5]II. Obliczenia'!$E$210:$AE$210</definedName>
    <definedName name="alokacja_woda" localSheetId="4">'[7]II. Obliczenia'!$E$209:$AE$209</definedName>
    <definedName name="alokacja_woda">'[5]II. Obliczenia'!$E$209:$AE$209</definedName>
    <definedName name="Am_bud" localSheetId="4">'[8]I. Założenia'!$D$75:$AD$75</definedName>
    <definedName name="Am_bud">'[4]I. Założenia'!$D$75:$AD$75</definedName>
    <definedName name="Am_bud_ist" localSheetId="4">'[8]I. Założenia'!$D$65:$AD$65</definedName>
    <definedName name="Am_bud_ist">'[4]I. Założenia'!$D$65:$AD$65</definedName>
    <definedName name="Am_inż" localSheetId="4">'[8]I. Założenia'!$D$76:$AD$76</definedName>
    <definedName name="Am_inż">'[4]I. Założenia'!$D$76:$AD$76</definedName>
    <definedName name="Am_inż_ist" localSheetId="4">'[8]I. Założenia'!$D$66:$AD$66</definedName>
    <definedName name="Am_inż_ist">'[4]I. Założenia'!$D$66:$AD$66</definedName>
    <definedName name="Am_mas" localSheetId="4">'[8]I. Założenia'!$D$77:$AD$77</definedName>
    <definedName name="Am_mas">'[4]I. Założenia'!$D$77:$AD$77</definedName>
    <definedName name="Am_mas_ist" localSheetId="4">'[8]I. Założenia'!$D$67:$AD$67</definedName>
    <definedName name="Am_mas_ist">'[4]I. Założenia'!$D$67:$AD$67</definedName>
    <definedName name="Am_poz" localSheetId="4">'[8]I. Założenia'!$D$78:$AD$78</definedName>
    <definedName name="Am_poz">'[4]I. Założenia'!$D$78:$AD$78</definedName>
    <definedName name="Am_poz_ist" localSheetId="4">'[8]I. Założenia'!$D$68:$AD$68</definedName>
    <definedName name="Am_poz_ist">'[4]I. Założenia'!$D$68:$AD$68</definedName>
    <definedName name="CFlevel" localSheetId="4">'[7]II. Obliczenia'!$D$973</definedName>
    <definedName name="CFlevel">'[5]II. Obliczenia'!$D$973</definedName>
    <definedName name="corportax" localSheetId="4">'[7]I. Założenia'!$E$10:$AE$10</definedName>
    <definedName name="corportax">'[5]I. Założenia'!$E$10:$AE$10</definedName>
    <definedName name="cum_infl" localSheetId="4">'[7]II. Obliczenia'!$4:$4</definedName>
    <definedName name="cum_infl">'[5]II. Obliczenia'!$4:$4</definedName>
    <definedName name="deprbuild" localSheetId="4">'[7]I. Założenia'!$E$68</definedName>
    <definedName name="deprbuild">'[5]I. Założenia'!$E$68</definedName>
    <definedName name="deprbuild_sanit" localSheetId="4">'[7]I. Założenia'!$E$72</definedName>
    <definedName name="deprbuild_sanit">'[5]I. Założenia'!$E$72</definedName>
    <definedName name="deprbuild_storm" localSheetId="4">'[7]I. Założenia'!$E$76</definedName>
    <definedName name="deprbuild_storm">'[5]I. Założenia'!$E$76</definedName>
    <definedName name="deprmach" localSheetId="4">'[7]I. Założenia'!$E$69</definedName>
    <definedName name="deprmach">'[5]I. Założenia'!$E$69</definedName>
    <definedName name="deprmach_sanit" localSheetId="4">'[7]I. Założenia'!$E$73</definedName>
    <definedName name="deprmach_sanit">'[5]I. Założenia'!$E$73</definedName>
    <definedName name="deprmach_storm" localSheetId="4">'[7]I. Założenia'!$E$77</definedName>
    <definedName name="deprmach_storm">'[5]I. Założenia'!$E$77</definedName>
    <definedName name="deprveh" localSheetId="4">'[7]I. Założenia'!$E$70</definedName>
    <definedName name="deprveh">'[5]I. Założenia'!$E$70</definedName>
    <definedName name="deprveh_sanit" localSheetId="4">'[7]I. Założenia'!$E$74</definedName>
    <definedName name="deprveh_sanit">'[5]I. Założenia'!$E$74</definedName>
    <definedName name="deprveh_storm" localSheetId="4">'[7]I. Założenia'!$E$78</definedName>
    <definedName name="deprveh_storm">'[5]I. Założenia'!$E$78</definedName>
    <definedName name="Dowożone" localSheetId="4">'[9]I. Założenia'!$D$154</definedName>
    <definedName name="Dowożone">'[2]I. Założenia'!$D$154</definedName>
    <definedName name="energygrowth" localSheetId="4">'[7]I. Założenia'!$E$6:$AE$6</definedName>
    <definedName name="energygrowth">'[5]I. Założenia'!$E$6:$AE$6</definedName>
    <definedName name="GDPgrowth" localSheetId="4">'[7]I. Założenia'!$E$5:$AE$5</definedName>
    <definedName name="GDPgrowth">'[5]I. Założenia'!$E$5:$AE$5</definedName>
    <definedName name="Ilość_Dni" localSheetId="4">'[6]I. Założenia'!$D$143</definedName>
    <definedName name="Ilość_Dni">'[3]I. Założenia'!$D$143</definedName>
    <definedName name="incomeincrease" localSheetId="4">'[7]I. Założenia'!$F$7:$AE$7</definedName>
    <definedName name="incomeincrease">'[5]I. Założenia'!$F$7:$AE$7</definedName>
    <definedName name="Infil" localSheetId="4">'[6]I. Założenia'!$D$140</definedName>
    <definedName name="Infil">'[3]I. Założenia'!$D$140</definedName>
    <definedName name="Inflacja" localSheetId="4">'[8]I. Założenia'!$D$8:$AD$8</definedName>
    <definedName name="Inflacja">'[4]I. Założenia'!$D$8:$AD$8</definedName>
    <definedName name="Inflacja_skumulowana" localSheetId="4">'[8]II. Obliczenia'!$G$4:$AD$4</definedName>
    <definedName name="Inflacja_skumulowana">'[4]II. Obliczenia'!$G$4:$AD$4</definedName>
    <definedName name="inflation" localSheetId="4">'[7]I. Założenia'!$E$8:$AE$8</definedName>
    <definedName name="inflation">'[5]I. Założenia'!$E$8:$AE$8</definedName>
    <definedName name="Inwest" localSheetId="4">'[6]I. Założenia'!$D$142</definedName>
    <definedName name="Inwest">'[3]I. Założenia'!$D$142</definedName>
    <definedName name="Kana" localSheetId="4">'[6]I. Założenia'!$D$141</definedName>
    <definedName name="Kana">'[3]I. Założenia'!$D$141</definedName>
    <definedName name="lata" localSheetId="4">'[7]II. Obliczenia'!$D$2395</definedName>
    <definedName name="lata">'[5]II. Obliczenia'!$D$2395</definedName>
    <definedName name="Marża_1" localSheetId="4">'[6]I. Założenia'!$D$89</definedName>
    <definedName name="Marża_1">'[3]I. Założenia'!$D$89</definedName>
    <definedName name="Marża_2" localSheetId="4">'[6]I. Założenia'!$D$90</definedName>
    <definedName name="Marża_2">'[3]I. Założenia'!$D$90</definedName>
    <definedName name="Marża_3" localSheetId="4">'[6]I. Założenia'!$D$91</definedName>
    <definedName name="Marża_3">'[3]I. Założenia'!$D$91</definedName>
    <definedName name="Marża_4" localSheetId="4">'[6]I. Założenia'!$D$92</definedName>
    <definedName name="Marża_4">'[3]I. Założenia'!$D$92</definedName>
    <definedName name="Marża_5" localSheetId="4">'[9]I. Założenia'!$D$100</definedName>
    <definedName name="Marża_5">'[2]I. Założenia'!$D$100</definedName>
    <definedName name="Marża_6" localSheetId="4">'[9]I. Założenia'!$D$101</definedName>
    <definedName name="Marża_6">'[2]I. Założenia'!$D$101</definedName>
    <definedName name="_xlnm.Print_Area" localSheetId="4">'T-5_Spłaty'!$B$1:$E$50</definedName>
    <definedName name="Oprocentowanie_pożyczek_na_Projekt" localSheetId="4">'[7]I. Założenia'!$D$308</definedName>
    <definedName name="Oprocentowanie_pożyczek_na_Projekt">'[5]I. Założenia'!$D$308</definedName>
    <definedName name="Podatek_nieruch" localSheetId="4">'[8]I. Założenia'!$D$17:$AD$17</definedName>
    <definedName name="Podatek_nieruch">'[4]I. Założenia'!$D$17:$AD$17</definedName>
    <definedName name="Podatek_spółka" localSheetId="4">'[6]I. Założenia'!$D$14:$AN$14</definedName>
    <definedName name="Podatek_spółka">'[3]I. Założenia'!$D$14:$AN$14</definedName>
    <definedName name="propertax" localSheetId="4">'[7]I. Założenia'!$15:$15</definedName>
    <definedName name="propertax">'[5]I. Założenia'!$15:$15</definedName>
    <definedName name="reinw_ścieki" localSheetId="4">'[7]I. Założenia'!$64:$64</definedName>
    <definedName name="reinw_ścieki">'[5]I. Założenia'!$64:$64</definedName>
    <definedName name="reinw_woda" localSheetId="4">'[7]I. Założenia'!$63:$63</definedName>
    <definedName name="reinw_woda">'[5]I. Założenia'!$63:$63</definedName>
    <definedName name="Reinwestycja_majątek_istniejący" localSheetId="4">'[8]I. Założenia'!$D$46:$AD$46</definedName>
    <definedName name="Reinwestycja_majątek_istniejący">'[4]I. Założenia'!$D$46:$AD$46</definedName>
    <definedName name="Rez_nal" localSheetId="4">'[8]I. Założenia'!$D$13:$AD$13</definedName>
    <definedName name="Rez_nal">'[4]I. Założenia'!$D$13:$AD$13</definedName>
    <definedName name="salaryincrease" localSheetId="4">'[7]I. Założenia'!$E$7:$AE$7</definedName>
    <definedName name="salaryincrease">'[5]I. Założenia'!$E$7:$AE$7</definedName>
    <definedName name="Sektor_drogowy" localSheetId="4">'[9]II. Obliczenia W0'!$H$158:$AN$158</definedName>
    <definedName name="Sektor_drogowy">'[2]II. Obliczenia W0'!$H$158:$AN$158</definedName>
    <definedName name="Sektor_drogowy_1" localSheetId="4">'[9]II. Obliczenia WI'!$D$165:$AN$165</definedName>
    <definedName name="Sektor_drogowy_1">'[2]II. Obliczenia WI'!$D$165:$AN$165</definedName>
    <definedName name="Sektor_ścieki" localSheetId="4">'[8]II. Obliczenia'!$D$204:$AD$204</definedName>
    <definedName name="Sektor_ścieki">'[4]II. Obliczenia'!$D$204:$AD$204</definedName>
    <definedName name="Sektor_ścieki_1" localSheetId="4">'[9]II. Obliczenia WI'!$D$164:$AN$164</definedName>
    <definedName name="Sektor_ścieki_1">'[2]II. Obliczenia WI'!$D$164:$AN$164</definedName>
    <definedName name="Sektor_woda" localSheetId="4">'[8]II. Obliczenia'!$D$204:$AD$204</definedName>
    <definedName name="Sektor_woda">'[4]II. Obliczenia'!$D$204:$AD$204</definedName>
    <definedName name="Sektor_woda_1" localSheetId="4">'[9]II. Obliczenia WI'!$D$163:$AN$163</definedName>
    <definedName name="Sektor_woda_1">'[2]II. Obliczenia WI'!$D$163:$AN$163</definedName>
    <definedName name="Sektor_zuk" localSheetId="4">'[9]II. Obliczenia W0'!$H$159:$AN$159</definedName>
    <definedName name="Sektor_zuk">'[2]II. Obliczenia W0'!$H$159:$AN$159</definedName>
    <definedName name="Sektor_zuk_1" localSheetId="4">'[9]II. Obliczenia WI'!$D$166:$AN$166</definedName>
    <definedName name="Sektor_zuk_1">'[2]II. Obliczenia WI'!$D$166:$AN$166</definedName>
    <definedName name="Spłata" localSheetId="4">'[6]II. Obliczenia WI'!$C$2198</definedName>
    <definedName name="Spłata">'[3]II. Obliczenia WI'!$C$2198</definedName>
    <definedName name="Srw" localSheetId="4">'[10]I. Założenia'!$D$11:$AN$11</definedName>
    <definedName name="Srw">'[1]I. Założenia'!$D$11:$AN$11</definedName>
    <definedName name="Stopa_depo" localSheetId="4">'[9]I. Założenia'!$D$88</definedName>
    <definedName name="Stopa_depo">'[2]I. Założenia'!$D$88</definedName>
    <definedName name="Stopa_dyskontowa" localSheetId="4">'[7]I. Założenia'!$D$311</definedName>
    <definedName name="Stopa_dyskontowa">'[5]I. Założenia'!$D$311</definedName>
    <definedName name="Stopa_dyskontowa_CBA" localSheetId="4">'[6]I. Założenia'!$D$87</definedName>
    <definedName name="Stopa_dyskontowa_CBA">'[3]I. Założenia'!$D$87</definedName>
    <definedName name="udział_deszcz" localSheetId="4">'[7]II. Obliczenia'!$E$959</definedName>
    <definedName name="udział_deszcz">'[5]II. Obliczenia'!$E$959</definedName>
    <definedName name="udział_ścieki" localSheetId="4">'[7]II. Obliczenia'!$E$958</definedName>
    <definedName name="udział_ścieki">'[5]II. Obliczenia'!$E$958</definedName>
    <definedName name="Udział_w_doch" localSheetId="4">'[6]I. Założenia'!$D$18:$AN$18</definedName>
    <definedName name="Udział_w_doch">'[3]I. Założenia'!$D$18:$AN$18</definedName>
    <definedName name="Udział_w_doch_ref" localSheetId="4">'[6]I. Założenia'!$D$19:$AN$19</definedName>
    <definedName name="Udział_w_doch_ref">'[3]I. Założenia'!$D$19:$AN$19</definedName>
    <definedName name="udział_wod" localSheetId="4">'[7]II. Obliczenia'!$E$957</definedName>
    <definedName name="udział_wod">'[5]II. Obliczenia'!$E$957</definedName>
    <definedName name="VAT_budowa" localSheetId="4">'[6]I. Założenia'!$D$15:$AN$15</definedName>
    <definedName name="VAT_budowa">'[3]I. Założenia'!$D$15:$AN$15</definedName>
    <definedName name="VAT_usługi" localSheetId="4">'[8]I. Założenia'!$D$12:$AD$12</definedName>
    <definedName name="VAT_usługi">'[4]I. Założenia'!$D$12:$AD$12</definedName>
    <definedName name="vatkom" localSheetId="4">'[7]I. Założenia'!$12:$12</definedName>
    <definedName name="vatkom">'[5]I. Założenia'!$12:$12</definedName>
    <definedName name="Wzrost_energii" localSheetId="4">'[8]I. Założenia'!$D$6:$AD$6</definedName>
    <definedName name="Wzrost_energii">'[4]I. Założenia'!$D$6:$AD$6</definedName>
    <definedName name="Wzrost_PKB" localSheetId="4">'[8]I. Założenia'!$D$5:$AD$5</definedName>
    <definedName name="Wzrost_PKB">'[4]I. Założenia'!$D$5:$AD$5</definedName>
    <definedName name="Wzrost_płac" localSheetId="4">'[8]I. Założenia'!$D$7:$AD$7</definedName>
    <definedName name="Wzrost_płac">'[4]I. Założenia'!$D$7:$AD$7</definedName>
    <definedName name="Z_32E3C998_49F3_41FB_92FD_F1997B6AC4AE_.wvu.Cols" localSheetId="1" hidden="1">'T-2 Plan finans.'!$F:$F</definedName>
    <definedName name="Z_4EA2F874_5F4F_4215_8F97_6F4B0D5A4FD2_.wvu.Cols" localSheetId="1" hidden="1">'T-2 Plan finans.'!$F:$F</definedName>
    <definedName name="Z_82633E3C_3E39_48EC_A447_EF9069570983_.wvu.Cols" localSheetId="1" hidden="1">'T-2 Plan finans.'!$F:$F</definedName>
  </definedNames>
  <calcPr fullCalcOnLoad="1"/>
</workbook>
</file>

<file path=xl/sharedStrings.xml><?xml version="1.0" encoding="utf-8"?>
<sst xmlns="http://schemas.openxmlformats.org/spreadsheetml/2006/main" count="520" uniqueCount="212">
  <si>
    <t>Lp.</t>
  </si>
  <si>
    <t>Wyszczególnienie</t>
  </si>
  <si>
    <t>A.</t>
  </si>
  <si>
    <t>B.</t>
  </si>
  <si>
    <t>C.</t>
  </si>
  <si>
    <t>D.</t>
  </si>
  <si>
    <t>E.</t>
  </si>
  <si>
    <t>F.</t>
  </si>
  <si>
    <t>Jedn.</t>
  </si>
  <si>
    <t>1.</t>
  </si>
  <si>
    <t>2.</t>
  </si>
  <si>
    <t>3.</t>
  </si>
  <si>
    <t>4.</t>
  </si>
  <si>
    <t>5.</t>
  </si>
  <si>
    <t>Jedn./Lata</t>
  </si>
  <si>
    <t>Tabela nr 1.</t>
  </si>
  <si>
    <t>Koszt całkowity</t>
  </si>
  <si>
    <t>W tym wydatki kwalifikowane</t>
  </si>
  <si>
    <t>Prace przedrealizacyjne ( w tym*):</t>
  </si>
  <si>
    <t>1.1.</t>
  </si>
  <si>
    <t>Nabycie gruntu</t>
  </si>
  <si>
    <t>Przygotowanie placu budowy</t>
  </si>
  <si>
    <t>Nabycie lub wykonanie budowli i budynków ( w tym*):</t>
  </si>
  <si>
    <t>4.1.</t>
  </si>
  <si>
    <t>Nabycie maszyn i urządzeń</t>
  </si>
  <si>
    <t>6.</t>
  </si>
  <si>
    <t>Roboty</t>
  </si>
  <si>
    <t>7.</t>
  </si>
  <si>
    <t>Obiekty i infrastruktura zwiazana z inwestycją (w tym*):</t>
  </si>
  <si>
    <t>8.</t>
  </si>
  <si>
    <t>Nabycie wartosci niematerialnych i prawnych (w tym*):</t>
  </si>
  <si>
    <t>8.1.</t>
  </si>
  <si>
    <t>9.</t>
  </si>
  <si>
    <t>Usługi niezbedne do realizacji inwestycji (w tym*):</t>
  </si>
  <si>
    <t>10.</t>
  </si>
  <si>
    <t>Wydatki finansowe w okresie budowy (w tym*):</t>
  </si>
  <si>
    <t>10.1.</t>
  </si>
  <si>
    <t>10.2.</t>
  </si>
  <si>
    <t>11.</t>
  </si>
  <si>
    <t>Razem wydatki rzeczowe (od 1 do 9)</t>
  </si>
  <si>
    <t>12.</t>
  </si>
  <si>
    <t>Razem wydatki (od 1 do 10)</t>
  </si>
  <si>
    <t>Data i podpis Wnioskodawcy</t>
  </si>
  <si>
    <t>Prognoza</t>
  </si>
  <si>
    <t>Wydatki poniesione</t>
  </si>
  <si>
    <t>Wydatki do poniesienia</t>
  </si>
  <si>
    <t>Wydatki razem</t>
  </si>
  <si>
    <t xml:space="preserve"> - …………………</t>
  </si>
  <si>
    <t>1.2.</t>
  </si>
  <si>
    <t>4.2.</t>
  </si>
  <si>
    <t>7.1.</t>
  </si>
  <si>
    <t>7.2.</t>
  </si>
  <si>
    <t>8.2.</t>
  </si>
  <si>
    <t>9.1.</t>
  </si>
  <si>
    <t>9.2.</t>
  </si>
  <si>
    <t>Tabela 2.</t>
  </si>
  <si>
    <t>Źródła finansowania</t>
  </si>
  <si>
    <t>Kwota ogółem</t>
  </si>
  <si>
    <t>Kwoty do poniesienia</t>
  </si>
  <si>
    <t>I kw.</t>
  </si>
  <si>
    <t>II kw.</t>
  </si>
  <si>
    <t>III kw.</t>
  </si>
  <si>
    <t>IV kw.</t>
  </si>
  <si>
    <t>Środki własne</t>
  </si>
  <si>
    <t>Kredyty i pożyczki:</t>
  </si>
  <si>
    <t>2.1.</t>
  </si>
  <si>
    <t>2.2.</t>
  </si>
  <si>
    <t>2.3.</t>
  </si>
  <si>
    <t>Kwoty poniesione</t>
  </si>
  <si>
    <t>Rok 2009</t>
  </si>
  <si>
    <t>Razem rok 2009</t>
  </si>
  <si>
    <t>Rok 2010</t>
  </si>
  <si>
    <t>Razem rok 2010</t>
  </si>
  <si>
    <t>Rok 2011</t>
  </si>
  <si>
    <t>Razem rok 2011</t>
  </si>
  <si>
    <t>Rok 2012</t>
  </si>
  <si>
    <t>Razem rok 2012</t>
  </si>
  <si>
    <t>Rok 2013</t>
  </si>
  <si>
    <t>Razem rok 2013</t>
  </si>
  <si>
    <t>Razem (1+2+3+4)</t>
  </si>
  <si>
    <t xml:space="preserve">Tabela nr 3.  </t>
  </si>
  <si>
    <t xml:space="preserve">Źródło finansowania </t>
  </si>
  <si>
    <t>Forma,kwota finansowania i data zawarcia umowy</t>
  </si>
  <si>
    <t>Oprocen-towanie</t>
  </si>
  <si>
    <t>Obsługa w podziale na lata*</t>
  </si>
  <si>
    <t>spłata rat kapitału</t>
  </si>
  <si>
    <t>spłata odsetek</t>
  </si>
  <si>
    <t>prowizja i inne</t>
  </si>
  <si>
    <t>Warunki na jakich zostały lub zostaną przyznane środki finansowe na realizację omawianego przedsięwzięcia (dot. pożyczek/kredytów z zewnętrznych źródeł na realizację Projektu)</t>
  </si>
  <si>
    <t>……</t>
  </si>
  <si>
    <t>Tabela nr 4.</t>
  </si>
  <si>
    <t>Amortyzacja/Umorzenie majątku</t>
  </si>
  <si>
    <t>Materiały</t>
  </si>
  <si>
    <t>Energia</t>
  </si>
  <si>
    <t>Usługi (w tym):</t>
  </si>
  <si>
    <t>3.1.</t>
  </si>
  <si>
    <t>3.2.</t>
  </si>
  <si>
    <t>3.3.</t>
  </si>
  <si>
    <t>3.3.1</t>
  </si>
  <si>
    <t>Wynagrodzenia i świad. na rzecz pracowników</t>
  </si>
  <si>
    <t>Podatki i opłaty (w tym):</t>
  </si>
  <si>
    <t>5.1</t>
  </si>
  <si>
    <t>Pozostałe koszty eksploatacyjne (wymienić jakie)</t>
  </si>
  <si>
    <t>6.1.</t>
  </si>
  <si>
    <t>6.2.</t>
  </si>
  <si>
    <t>Koszty finansowe (7+8):</t>
  </si>
  <si>
    <t>Odsetki, (w tym):</t>
  </si>
  <si>
    <t>Pozostałe koszty finansowe (wymienić jakie)</t>
  </si>
  <si>
    <t>Pozostałe koszty operacyjne (wymienić jakie) (9+10):</t>
  </si>
  <si>
    <t>Razem koszty operacyjne (A+B+C+D)</t>
  </si>
  <si>
    <t>11.1.</t>
  </si>
  <si>
    <t>11.2.</t>
  </si>
  <si>
    <t>Pozostałe przychody, w tym:</t>
  </si>
  <si>
    <t>12.1.</t>
  </si>
  <si>
    <t xml:space="preserve"> - dopłata z budżetu</t>
  </si>
  <si>
    <t>12.2.</t>
  </si>
  <si>
    <t>13.</t>
  </si>
  <si>
    <t>Wynik brutto (F - E)</t>
  </si>
  <si>
    <t>14.</t>
  </si>
  <si>
    <t>15.</t>
  </si>
  <si>
    <t>Wynik netto  (16 - 17)</t>
  </si>
  <si>
    <t>16.</t>
  </si>
  <si>
    <t xml:space="preserve"> - remonty</t>
  </si>
  <si>
    <t xml:space="preserve"> - transport</t>
  </si>
  <si>
    <t xml:space="preserve"> - pozostałe, w tym:</t>
  </si>
  <si>
    <t>……………………………………………………………….</t>
  </si>
  <si>
    <t xml:space="preserve"> - za gospodarcze korzystanie ze środowiska</t>
  </si>
  <si>
    <t xml:space="preserve"> - od wnioskowanej pożyczki/kredytu na realizację Projektu</t>
  </si>
  <si>
    <t xml:space="preserve"> - sprzedaż ubocznych efektów pracy instalacji ochronnych</t>
  </si>
  <si>
    <t>(*) Dotyczy pożyczek i kredytów</t>
  </si>
  <si>
    <t>(*) Wymienić ważniejsze pozycje poszczególnych wydatki</t>
  </si>
  <si>
    <t>Koszty eksploatacyjne (1+2+3+4+5+6):</t>
  </si>
  <si>
    <t>17.</t>
  </si>
  <si>
    <t>18.</t>
  </si>
  <si>
    <t>19.</t>
  </si>
  <si>
    <t>Razem przychody (11 + 12 + 13 + 14 + 15)</t>
  </si>
  <si>
    <t>Przychody ze sprzedaży energii elektrycznej (11.1. x 11.2.):</t>
  </si>
  <si>
    <t>Roczna produkcja energii elektrycznej</t>
  </si>
  <si>
    <t>Przychody ze sprzedaży mocy elektrycznej (12.1. x 12.2.)</t>
  </si>
  <si>
    <t>Sprzedawana moc elektryczna</t>
  </si>
  <si>
    <t>Cena sprzedaży mocy elektrycznej</t>
  </si>
  <si>
    <t>Przychody ze sprzedaży energii cieplnej (13.1. x 13.2.)</t>
  </si>
  <si>
    <t>13.1.</t>
  </si>
  <si>
    <t>Roczna produkcja energii cieplnej</t>
  </si>
  <si>
    <t>13.2.</t>
  </si>
  <si>
    <t>Przychody ze sprzedaży mocy cieplnej (14.1. x 14.2.)</t>
  </si>
  <si>
    <t>14.1.</t>
  </si>
  <si>
    <t>Sprzedawana moc cieplna</t>
  </si>
  <si>
    <t>14.2.</t>
  </si>
  <si>
    <t>Cena sprzedaży mocy cieplnej</t>
  </si>
  <si>
    <t>15.1.</t>
  </si>
  <si>
    <t>15.2</t>
  </si>
  <si>
    <t>15.3</t>
  </si>
  <si>
    <t>3.2</t>
  </si>
  <si>
    <t>Rok bieżący / prognoza</t>
  </si>
  <si>
    <t>3.1</t>
  </si>
  <si>
    <t>Dotacja:</t>
  </si>
  <si>
    <t>Inne:</t>
  </si>
  <si>
    <t>Koszty i przychody w okresie realizacji i eksploatacji z tytułu omawianego przedsięwzięcia</t>
  </si>
  <si>
    <t>5.1.</t>
  </si>
  <si>
    <t>5.2.</t>
  </si>
  <si>
    <t>PLN</t>
  </si>
  <si>
    <t>Rok 2014</t>
  </si>
  <si>
    <t>tys. zł</t>
  </si>
  <si>
    <t>Razem rok 2014</t>
  </si>
  <si>
    <t>w tys.  zł</t>
  </si>
  <si>
    <t>Wydatki inwestycyjne omawianego przedsięwzięcia (w tys. zł)</t>
  </si>
  <si>
    <t>Plan finansowania przedsięwzięcia wraz ze źródłami finansowania - zgodnie z harmonogramem rzeczowo-finansowym (w tys. zł)</t>
  </si>
  <si>
    <t>Podatek dochodowy*</t>
  </si>
  <si>
    <t>* nie dotyczy jednostek budżetowych i jednostek samorządu terytorialnego</t>
  </si>
  <si>
    <t>Nadwyżka: (A + 18)</t>
  </si>
  <si>
    <t>MWh</t>
  </si>
  <si>
    <t>GJ</t>
  </si>
  <si>
    <t>Rok 2015</t>
  </si>
  <si>
    <t>Razem rok 2015</t>
  </si>
  <si>
    <t>Rok 2016</t>
  </si>
  <si>
    <t>Razem rok 2016</t>
  </si>
  <si>
    <t>Rok 2017</t>
  </si>
  <si>
    <t>Razem rok 2017</t>
  </si>
  <si>
    <t>Rok 2018</t>
  </si>
  <si>
    <t>Razem rok 2018</t>
  </si>
  <si>
    <t>Razem rok 2019</t>
  </si>
  <si>
    <t>Rok 2019</t>
  </si>
  <si>
    <t>Rok 2020</t>
  </si>
  <si>
    <t>Razem rok 2020</t>
  </si>
  <si>
    <t>Rok 2021</t>
  </si>
  <si>
    <t>Razem rok 2021</t>
  </si>
  <si>
    <t>Rok 2022</t>
  </si>
  <si>
    <t>Razem rok 2022</t>
  </si>
  <si>
    <t>Rok 2023</t>
  </si>
  <si>
    <t>Razem rok 2023</t>
  </si>
  <si>
    <t>Rok 2024</t>
  </si>
  <si>
    <t>Razem rok 2024</t>
  </si>
  <si>
    <t>Proponowany okres i wysokość spłat wnioskowanej kwoty pożyczki (w tys. zł)</t>
  </si>
  <si>
    <t>Numer raty</t>
  </si>
  <si>
    <t>Data spłaty</t>
  </si>
  <si>
    <t>Kwota</t>
  </si>
  <si>
    <t>20.</t>
  </si>
  <si>
    <t>Propozycja zabezpieczenia spłaty pożyczki:</t>
  </si>
  <si>
    <t>1. ……………………………………………………………..</t>
  </si>
  <si>
    <t>2. ……………………………………………………………..</t>
  </si>
  <si>
    <t>3. ……………………………………………………………..</t>
  </si>
  <si>
    <t>4. ……………………………………………………………..</t>
  </si>
  <si>
    <t>5. ……………………………………………………………..</t>
  </si>
  <si>
    <t>Tabela nr 5.</t>
  </si>
  <si>
    <t>(Spłaty w okresach kwartalnych)</t>
  </si>
  <si>
    <t xml:space="preserve"> - odbiór odpadów</t>
  </si>
  <si>
    <t>Cena sprzedaży energii elektrycznej  */</t>
  </si>
  <si>
    <t>Cena sprzedaży energii cieplnej */</t>
  </si>
  <si>
    <t>*/</t>
  </si>
  <si>
    <t>do wyliczeń wierszy 11.2 i 13.2 należy stosować  załącznik 3.1.7</t>
  </si>
  <si>
    <t>MW</t>
  </si>
</sst>
</file>

<file path=xl/styles.xml><?xml version="1.0" encoding="utf-8"?>
<styleSheet xmlns="http://schemas.openxmlformats.org/spreadsheetml/2006/main">
  <numFmts count="7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"/>
    <numFmt numFmtId="171" formatCode="0.000"/>
    <numFmt numFmtId="172" formatCode="0.00000"/>
    <numFmt numFmtId="173" formatCode="0.0000"/>
    <numFmt numFmtId="174" formatCode="0.000000"/>
    <numFmt numFmtId="175" formatCode="0.0000000"/>
    <numFmt numFmtId="176" formatCode="0.0%"/>
    <numFmt numFmtId="177" formatCode="0.00000000"/>
    <numFmt numFmtId="178" formatCode="#,##0.0_ ;\-#,##0.0\ "/>
    <numFmt numFmtId="179" formatCode="#,##0.00\ &quot;zł&quot;"/>
    <numFmt numFmtId="180" formatCode="_-* #,##0.000\ _z_ł_-;\-* #,##0.000\ _z_ł_-;_-* &quot;-&quot;??\ _z_ł_-;_-@_-"/>
    <numFmt numFmtId="181" formatCode="_-* #,##0.0\ _z_ł_-;\-* #,##0.0\ _z_ł_-;_-* &quot;-&quot;??\ _z_ł_-;_-@_-"/>
    <numFmt numFmtId="182" formatCode="_-* #,##0\ _z_ł_-;\-* #,##0\ _z_ł_-;_-* &quot;-&quot;??\ _z_ł_-;_-@_-"/>
    <numFmt numFmtId="183" formatCode="_-* #,##0.00\ _D_M_-;\-* #,##0.00\ _D_M_-;_-* &quot;-&quot;??\ _D_M_-;_-@_-"/>
    <numFmt numFmtId="184" formatCode="_-* #,##0\ _D_M_-;\-* #,##0\ _D_M_-;_-* &quot;-&quot;??\ _D_M_-;_-@_-"/>
    <numFmt numFmtId="185" formatCode="_-* #,##0&quot;грн.&quot;_-;_-* #,##0&quot;грн.&quot;\-;_-* &quot;-&quot;&quot;грн.&quot;_-;_-@_-"/>
    <numFmt numFmtId="186" formatCode="_-* #,##0_г_р_н_._-;_-* #,##0_г_р_н_.\-;_-* &quot;-&quot;_г_р_н_._-;_-@_-"/>
    <numFmt numFmtId="187" formatCode="_-* #,##0.00&quot;грн.&quot;_-;_-* #,##0.00&quot;грн.&quot;\-;_-* &quot;-&quot;??&quot;грн.&quot;_-;_-@_-"/>
    <numFmt numFmtId="188" formatCode="_-* #,##0.00_г_р_н_._-;_-* #,##0.00_г_р_н_.\-;_-* &quot;-&quot;??_г_р_н_._-;_-@_-"/>
    <numFmt numFmtId="189" formatCode="#,##0.0000"/>
    <numFmt numFmtId="190" formatCode="#,##0.00000"/>
    <numFmt numFmtId="191" formatCode="0.000%"/>
    <numFmt numFmtId="192" formatCode="_-* #,##0.0\ _D_M_-;\-* #,##0.0\ _D_M_-;_-* &quot;-&quot;??\ _D_M_-;_-@_-"/>
    <numFmt numFmtId="193" formatCode="#,##0.00;&quot;-&quot;#,##0.00"/>
    <numFmt numFmtId="194" formatCode="#,##0_);\(#,##0\)"/>
    <numFmt numFmtId="195" formatCode="#,##0\ &quot;zł&quot;"/>
    <numFmt numFmtId="196" formatCode="#,##0.00_);\(#,##0.00\)"/>
    <numFmt numFmtId="197" formatCode="#,##0.00\ _z_ł"/>
    <numFmt numFmtId="198" formatCode="#,##0.00;\-#,##0.00;0.00;[Red]&quot;FAŁSZ&quot;"/>
    <numFmt numFmtId="199" formatCode="_-* #,##0.0000\ _z_ł_-;\-* #,##0.0000\ _z_ł_-;_-* &quot;-&quot;??\ _z_ł_-;_-@_-"/>
    <numFmt numFmtId="200" formatCode="#,##0.00_ ;\-#,##0.00\ "/>
    <numFmt numFmtId="201" formatCode="#,##0.000_ ;\-#,##0.000\ "/>
    <numFmt numFmtId="202" formatCode="0.0000%"/>
    <numFmt numFmtId="203" formatCode="_-* #,##0.0\ _z_ł_-;\-* #,##0.0\ _z_ł_-;_-* &quot;-&quot;?\ _z_ł_-;_-@_-"/>
    <numFmt numFmtId="204" formatCode="#,##0.000000"/>
    <numFmt numFmtId="205" formatCode="#,##0_ ;\-#,##0\ "/>
    <numFmt numFmtId="206" formatCode="#,##0.0000000"/>
    <numFmt numFmtId="207" formatCode="#,##0.00_ ;[Red]\-#,##0.00\ "/>
    <numFmt numFmtId="208" formatCode="#,##0_ ;[Red]\-#,##0\ "/>
    <numFmt numFmtId="209" formatCode="_-* #,##0\ &quot;zł&quot;_-;\-* #,##0\ &quot;zł&quot;_-;_-* &quot;-&quot;??\ &quot;zł&quot;_-;_-@_-"/>
    <numFmt numFmtId="210" formatCode="0.00000%"/>
    <numFmt numFmtId="211" formatCode="#,##0.00\ [$zł-415];[Red]\-#,##0.00\ [$zł-415]"/>
    <numFmt numFmtId="212" formatCode="_-* #,##0.000\ _D_M_-;\-* #,##0.000\ _D_M_-;_-* &quot;-&quot;??\ _D_M_-;_-@_-"/>
    <numFmt numFmtId="213" formatCode="_-* #,##0.0000\ _D_M_-;\-* #,##0.0000\ _D_M_-;_-* &quot;-&quot;??\ _D_M_-;_-@_-"/>
    <numFmt numFmtId="214" formatCode="[$-415]d\ mmmm\ yyyy"/>
    <numFmt numFmtId="215" formatCode="#,##0.0\ _z_ł;\-#,##0.0\ _z_ł"/>
    <numFmt numFmtId="216" formatCode="_-* #,##0.000\ _z_ł_-;\-* #,##0.000\ _z_ł_-;_-* &quot;-&quot;???\ _z_ł_-;_-@_-"/>
    <numFmt numFmtId="217" formatCode="_-* #,##0.00\ _z_ł_-;\-* #,##0.00\ _z_ł_-;_-* &quot;-&quot;???\ _z_ł_-;_-@_-"/>
    <numFmt numFmtId="218" formatCode="_-* #,##0.0\ _z_ł_-;\-* #,##0.0\ _z_ł_-;_-* &quot;-&quot;???\ _z_ł_-;_-@_-"/>
    <numFmt numFmtId="219" formatCode="_-* #,##0.0\ &quot;zł&quot;_-;\-* #,##0.0\ &quot;zł&quot;_-;_-* &quot;-&quot;?\ &quot;zł&quot;_-;_-@_-"/>
    <numFmt numFmtId="220" formatCode="_-* #,##0.00\ _z_ł_-;\-* #,##0.00\ _z_ł_-;_-* &quot;-&quot;?\ _z_ł_-;_-@_-"/>
    <numFmt numFmtId="221" formatCode="_-* #,##0.000\ _z_ł_-;\-* #,##0.000\ _z_ł_-;_-* &quot;-&quot;?\ _z_ł_-;_-@_-"/>
    <numFmt numFmtId="222" formatCode="#,##0.00;\-#,##0.00"/>
    <numFmt numFmtId="223" formatCode="_-* #,##0&quot;грн.&quot;_-;_-* #,##0&quot;грн.-&quot;;_-* &quot;-грн.&quot;_-;_-@_-"/>
    <numFmt numFmtId="224" formatCode="_-* #,##0.00&quot;грн.&quot;_-;_-* #,##0.00&quot;грн.-&quot;;_-* \-??&quot;грн.&quot;_-;_-@_-"/>
    <numFmt numFmtId="225" formatCode="_-* #,##0_г_р_н_._-;_-* #,##0_г_р_н_.\-;_-* \-_г_р_н_._-;_-@_-"/>
    <numFmt numFmtId="226" formatCode="_-* #,##0.00_г_р_н_._-;_-* #,##0.00_г_р_н_.\-;_-* \-??_г_р_н_._-;_-@_-"/>
  </numFmts>
  <fonts count="41">
    <font>
      <sz val="10"/>
      <name val="Arial"/>
      <family val="0"/>
    </font>
    <font>
      <sz val="10"/>
      <color indexed="22"/>
      <name val="Arial"/>
      <family val="2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2"/>
      <color indexed="24"/>
      <name val="Arial"/>
      <family val="2"/>
    </font>
    <font>
      <sz val="11"/>
      <color indexed="17"/>
      <name val="Czcionka tekstu podstawowego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 Cyr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2"/>
      <name val="SwitzerlandCondensed"/>
      <family val="2"/>
    </font>
    <font>
      <sz val="10"/>
      <name val="Times New Roman CE"/>
      <family val="0"/>
    </font>
    <font>
      <b/>
      <sz val="11"/>
      <color indexed="52"/>
      <name val="Czcionka tekstu podstawowego"/>
      <family val="2"/>
    </font>
    <font>
      <b/>
      <sz val="8"/>
      <name val="Helv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(W1)"/>
      <family val="1"/>
    </font>
    <font>
      <b/>
      <sz val="10"/>
      <name val="Times New (W1)"/>
      <family val="1"/>
    </font>
    <font>
      <b/>
      <sz val="10"/>
      <name val="Arial"/>
      <family val="0"/>
    </font>
    <font>
      <b/>
      <i/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/>
      <top style="double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3" fontId="1" fillId="0" borderId="0" applyFont="0" applyFill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0" borderId="0" applyFill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" fontId="12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193" fontId="23" fillId="0" borderId="0">
      <alignment/>
      <protection/>
    </xf>
    <xf numFmtId="193" fontId="23" fillId="0" borderId="0">
      <alignment/>
      <protection/>
    </xf>
    <xf numFmtId="193" fontId="23" fillId="0" borderId="0">
      <alignment/>
      <protection/>
    </xf>
    <xf numFmtId="193" fontId="23" fillId="0" borderId="0">
      <alignment/>
      <protection/>
    </xf>
    <xf numFmtId="193" fontId="23" fillId="0" borderId="0">
      <alignment/>
      <protection/>
    </xf>
    <xf numFmtId="193" fontId="23" fillId="0" borderId="0">
      <alignment/>
      <protection/>
    </xf>
    <xf numFmtId="193" fontId="23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>
      <alignment horizontal="center"/>
      <protection/>
    </xf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0" fillId="23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185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0" fontId="16" fillId="0" borderId="0">
      <alignment/>
      <protection/>
    </xf>
    <xf numFmtId="186" fontId="16" fillId="0" borderId="0" applyFont="0" applyFill="0" applyBorder="0" applyAlignment="0" applyProtection="0"/>
    <xf numFmtId="188" fontId="16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5" fillId="20" borderId="12" xfId="68" applyFont="1" applyFill="1" applyBorder="1" applyAlignment="1">
      <alignment horizontal="center" vertical="center" wrapText="1"/>
      <protection/>
    </xf>
    <xf numFmtId="0" fontId="5" fillId="20" borderId="12" xfId="68" applyFont="1" applyFill="1" applyBorder="1" applyAlignment="1">
      <alignment horizontal="center" vertical="center"/>
      <protection/>
    </xf>
    <xf numFmtId="0" fontId="33" fillId="0" borderId="0" xfId="68" applyFont="1" applyAlignment="1">
      <alignment horizontal="left" vertical="center"/>
      <protection/>
    </xf>
    <xf numFmtId="0" fontId="32" fillId="0" borderId="0" xfId="68" applyFont="1" applyAlignment="1">
      <alignment vertical="center"/>
      <protection/>
    </xf>
    <xf numFmtId="0" fontId="33" fillId="0" borderId="0" xfId="68" applyFont="1" applyBorder="1" applyAlignment="1">
      <alignment horizontal="center" vertical="center"/>
      <protection/>
    </xf>
    <xf numFmtId="0" fontId="32" fillId="0" borderId="0" xfId="68" applyFont="1" applyBorder="1" applyAlignment="1">
      <alignment vertical="center"/>
      <protection/>
    </xf>
    <xf numFmtId="0" fontId="32" fillId="0" borderId="0" xfId="68" applyFont="1" applyAlignment="1">
      <alignment horizontal="center" vertical="center"/>
      <protection/>
    </xf>
    <xf numFmtId="0" fontId="32" fillId="0" borderId="0" xfId="68" applyFont="1" applyAlignment="1">
      <alignment vertical="center" wrapText="1"/>
      <protection/>
    </xf>
    <xf numFmtId="0" fontId="32" fillId="0" borderId="0" xfId="68" applyFont="1" applyBorder="1" applyAlignment="1">
      <alignment vertical="center" wrapText="1"/>
      <protection/>
    </xf>
    <xf numFmtId="165" fontId="32" fillId="0" borderId="12" xfId="68" applyNumberFormat="1" applyFont="1" applyBorder="1" applyAlignment="1">
      <alignment vertical="center" wrapText="1"/>
      <protection/>
    </xf>
    <xf numFmtId="165" fontId="32" fillId="0" borderId="12" xfId="68" applyNumberFormat="1" applyFont="1" applyBorder="1" applyAlignment="1">
      <alignment vertical="center"/>
      <protection/>
    </xf>
    <xf numFmtId="165" fontId="32" fillId="0" borderId="0" xfId="68" applyNumberFormat="1" applyFont="1" applyAlignment="1">
      <alignment vertical="center"/>
      <protection/>
    </xf>
    <xf numFmtId="165" fontId="33" fillId="0" borderId="12" xfId="68" applyNumberFormat="1" applyFont="1" applyBorder="1" applyAlignment="1">
      <alignment vertical="center" wrapText="1"/>
      <protection/>
    </xf>
    <xf numFmtId="165" fontId="32" fillId="0" borderId="12" xfId="68" applyNumberFormat="1" applyFont="1" applyBorder="1" applyAlignment="1">
      <alignment horizontal="center" vertical="center" wrapText="1"/>
      <protection/>
    </xf>
    <xf numFmtId="0" fontId="6" fillId="0" borderId="0" xfId="68" applyFont="1" applyAlignment="1">
      <alignment horizontal="center" vertical="center"/>
      <protection/>
    </xf>
    <xf numFmtId="0" fontId="5" fillId="0" borderId="0" xfId="68" applyFont="1" applyAlignment="1">
      <alignment vertical="center"/>
      <protection/>
    </xf>
    <xf numFmtId="0" fontId="6" fillId="0" borderId="0" xfId="68" applyFont="1" applyAlignment="1">
      <alignment vertical="center"/>
      <protection/>
    </xf>
    <xf numFmtId="49" fontId="5" fillId="0" borderId="0" xfId="68" applyNumberFormat="1" applyFont="1" applyAlignment="1">
      <alignment vertical="center"/>
      <protection/>
    </xf>
    <xf numFmtId="165" fontId="6" fillId="0" borderId="12" xfId="68" applyNumberFormat="1" applyFont="1" applyBorder="1" applyAlignment="1">
      <alignment horizontal="center" vertical="center"/>
      <protection/>
    </xf>
    <xf numFmtId="165" fontId="6" fillId="0" borderId="12" xfId="68" applyNumberFormat="1" applyFont="1" applyBorder="1" applyAlignment="1">
      <alignment vertical="center"/>
      <protection/>
    </xf>
    <xf numFmtId="165" fontId="6" fillId="0" borderId="0" xfId="68" applyNumberFormat="1" applyFont="1" applyAlignment="1">
      <alignment vertical="center"/>
      <protection/>
    </xf>
    <xf numFmtId="165" fontId="5" fillId="0" borderId="12" xfId="68" applyNumberFormat="1" applyFont="1" applyBorder="1" applyAlignment="1">
      <alignment vertical="center"/>
      <protection/>
    </xf>
    <xf numFmtId="165" fontId="6" fillId="0" borderId="12" xfId="68" applyNumberFormat="1" applyFont="1" applyFill="1" applyBorder="1" applyAlignment="1">
      <alignment vertical="center"/>
      <protection/>
    </xf>
    <xf numFmtId="165" fontId="5" fillId="0" borderId="12" xfId="68" applyNumberFormat="1" applyFont="1" applyBorder="1" applyAlignment="1">
      <alignment horizontal="center" vertical="center"/>
      <protection/>
    </xf>
    <xf numFmtId="165" fontId="5" fillId="0" borderId="0" xfId="68" applyNumberFormat="1" applyFont="1" applyAlignment="1">
      <alignment vertical="center"/>
      <protection/>
    </xf>
    <xf numFmtId="0" fontId="5" fillId="0" borderId="0" xfId="68" applyFont="1" applyAlignment="1">
      <alignment vertical="center" wrapText="1"/>
      <protection/>
    </xf>
    <xf numFmtId="0" fontId="6" fillId="0" borderId="0" xfId="68" applyFont="1" applyAlignment="1">
      <alignment vertical="center" wrapText="1"/>
      <protection/>
    </xf>
    <xf numFmtId="165" fontId="6" fillId="0" borderId="12" xfId="68" applyNumberFormat="1" applyFont="1" applyBorder="1" applyAlignment="1">
      <alignment horizontal="center" vertical="center" wrapText="1"/>
      <protection/>
    </xf>
    <xf numFmtId="165" fontId="6" fillId="0" borderId="12" xfId="68" applyNumberFormat="1" applyFont="1" applyBorder="1" applyAlignment="1">
      <alignment vertical="center" wrapText="1"/>
      <protection/>
    </xf>
    <xf numFmtId="165" fontId="6" fillId="0" borderId="0" xfId="68" applyNumberFormat="1" applyFont="1" applyAlignment="1">
      <alignment vertical="center" wrapText="1"/>
      <protection/>
    </xf>
    <xf numFmtId="0" fontId="6" fillId="0" borderId="0" xfId="68" applyFont="1">
      <alignment/>
      <protection/>
    </xf>
    <xf numFmtId="0" fontId="5" fillId="0" borderId="0" xfId="68" applyFont="1" applyAlignment="1">
      <alignment horizontal="center"/>
      <protection/>
    </xf>
    <xf numFmtId="0" fontId="5" fillId="0" borderId="0" xfId="68" applyFont="1" applyAlignment="1">
      <alignment vertical="top"/>
      <protection/>
    </xf>
    <xf numFmtId="0" fontId="6" fillId="0" borderId="0" xfId="68" applyFont="1" applyAlignment="1">
      <alignment vertical="top"/>
      <protection/>
    </xf>
    <xf numFmtId="0" fontId="6" fillId="0" borderId="0" xfId="68" applyFont="1" applyAlignment="1">
      <alignment horizontal="center" vertical="top"/>
      <protection/>
    </xf>
    <xf numFmtId="0" fontId="6" fillId="0" borderId="0" xfId="68" applyFont="1" applyAlignment="1">
      <alignment horizontal="left" vertical="top"/>
      <protection/>
    </xf>
    <xf numFmtId="165" fontId="7" fillId="0" borderId="12" xfId="68" applyNumberFormat="1" applyFont="1" applyBorder="1" applyAlignment="1">
      <alignment horizontal="center" vertical="top"/>
      <protection/>
    </xf>
    <xf numFmtId="165" fontId="7" fillId="0" borderId="12" xfId="68" applyNumberFormat="1" applyFont="1" applyBorder="1" applyAlignment="1">
      <alignment vertical="top"/>
      <protection/>
    </xf>
    <xf numFmtId="165" fontId="7" fillId="0" borderId="0" xfId="68" applyNumberFormat="1" applyFont="1" applyAlignment="1">
      <alignment vertical="top"/>
      <protection/>
    </xf>
    <xf numFmtId="165" fontId="5" fillId="0" borderId="12" xfId="68" applyNumberFormat="1" applyFont="1" applyBorder="1" applyAlignment="1">
      <alignment horizontal="center" vertical="top"/>
      <protection/>
    </xf>
    <xf numFmtId="165" fontId="5" fillId="0" borderId="12" xfId="68" applyNumberFormat="1" applyFont="1" applyBorder="1" applyAlignment="1">
      <alignment vertical="top"/>
      <protection/>
    </xf>
    <xf numFmtId="165" fontId="5" fillId="0" borderId="0" xfId="68" applyNumberFormat="1" applyFont="1" applyAlignment="1">
      <alignment vertical="top"/>
      <protection/>
    </xf>
    <xf numFmtId="165" fontId="6" fillId="0" borderId="12" xfId="68" applyNumberFormat="1" applyFont="1" applyBorder="1" applyAlignment="1">
      <alignment horizontal="center" vertical="top"/>
      <protection/>
    </xf>
    <xf numFmtId="165" fontId="6" fillId="0" borderId="12" xfId="68" applyNumberFormat="1" applyFont="1" applyBorder="1" applyAlignment="1">
      <alignment vertical="top"/>
      <protection/>
    </xf>
    <xf numFmtId="165" fontId="6" fillId="0" borderId="0" xfId="68" applyNumberFormat="1" applyFont="1" applyAlignment="1">
      <alignment vertical="top"/>
      <protection/>
    </xf>
    <xf numFmtId="165" fontId="5" fillId="0" borderId="12" xfId="68" applyNumberFormat="1" applyFont="1" applyBorder="1" applyAlignment="1">
      <alignment vertical="top" wrapText="1"/>
      <protection/>
    </xf>
    <xf numFmtId="165" fontId="5" fillId="0" borderId="0" xfId="68" applyNumberFormat="1" applyFont="1" applyAlignment="1">
      <alignment vertical="top" wrapText="1"/>
      <protection/>
    </xf>
    <xf numFmtId="165" fontId="6" fillId="0" borderId="12" xfId="68" applyNumberFormat="1" applyFont="1" applyBorder="1" applyAlignment="1">
      <alignment vertical="top" wrapText="1"/>
      <protection/>
    </xf>
    <xf numFmtId="0" fontId="33" fillId="20" borderId="12" xfId="68" applyFont="1" applyFill="1" applyBorder="1" applyAlignment="1">
      <alignment horizontal="center" vertical="center" wrapText="1"/>
      <protection/>
    </xf>
    <xf numFmtId="165" fontId="32" fillId="0" borderId="12" xfId="68" applyNumberFormat="1" applyFont="1" applyBorder="1" applyAlignment="1">
      <alignment horizontal="center" vertical="center"/>
      <protection/>
    </xf>
    <xf numFmtId="0" fontId="5" fillId="20" borderId="12" xfId="69" applyFont="1" applyFill="1" applyBorder="1" applyAlignment="1">
      <alignment horizontal="center" vertical="center"/>
      <protection/>
    </xf>
    <xf numFmtId="0" fontId="35" fillId="20" borderId="12" xfId="66" applyFont="1" applyFill="1" applyBorder="1" applyAlignment="1">
      <alignment horizontal="center" vertical="center" wrapText="1"/>
      <protection/>
    </xf>
    <xf numFmtId="0" fontId="37" fillId="20" borderId="12" xfId="69" applyFont="1" applyFill="1" applyBorder="1" applyAlignment="1">
      <alignment horizontal="center" vertical="center"/>
      <protection/>
    </xf>
    <xf numFmtId="165" fontId="5" fillId="0" borderId="12" xfId="68" applyNumberFormat="1" applyFont="1" applyBorder="1" applyAlignment="1">
      <alignment horizontal="center" vertical="top" wrapText="1"/>
      <protection/>
    </xf>
    <xf numFmtId="165" fontId="33" fillId="0" borderId="12" xfId="68" applyNumberFormat="1" applyFont="1" applyBorder="1" applyAlignment="1">
      <alignment horizontal="center" vertical="center"/>
      <protection/>
    </xf>
    <xf numFmtId="165" fontId="33" fillId="0" borderId="12" xfId="68" applyNumberFormat="1" applyFont="1" applyBorder="1" applyAlignment="1">
      <alignment vertical="center" wrapText="1"/>
      <protection/>
    </xf>
    <xf numFmtId="165" fontId="33" fillId="0" borderId="12" xfId="68" applyNumberFormat="1" applyFont="1" applyBorder="1" applyAlignment="1">
      <alignment horizontal="center" vertical="center" wrapText="1"/>
      <protection/>
    </xf>
    <xf numFmtId="165" fontId="33" fillId="0" borderId="12" xfId="68" applyNumberFormat="1" applyFont="1" applyBorder="1" applyAlignment="1">
      <alignment vertical="center"/>
      <protection/>
    </xf>
    <xf numFmtId="165" fontId="33" fillId="0" borderId="0" xfId="68" applyNumberFormat="1" applyFont="1" applyAlignment="1">
      <alignment vertical="center"/>
      <protection/>
    </xf>
    <xf numFmtId="0" fontId="36" fillId="0" borderId="0" xfId="68" applyFont="1" applyAlignment="1">
      <alignment vertical="top"/>
      <protection/>
    </xf>
    <xf numFmtId="0" fontId="38" fillId="0" borderId="0" xfId="68" applyFont="1" applyAlignment="1">
      <alignment vertical="center"/>
      <protection/>
    </xf>
    <xf numFmtId="0" fontId="39" fillId="20" borderId="12" xfId="68" applyFont="1" applyFill="1" applyBorder="1" applyAlignment="1">
      <alignment horizontal="center" vertical="center"/>
      <protection/>
    </xf>
    <xf numFmtId="165" fontId="39" fillId="0" borderId="12" xfId="68" applyNumberFormat="1" applyFont="1" applyBorder="1" applyAlignment="1">
      <alignment vertical="center"/>
      <protection/>
    </xf>
    <xf numFmtId="165" fontId="38" fillId="0" borderId="12" xfId="68" applyNumberFormat="1" applyFont="1" applyFill="1" applyBorder="1" applyAlignment="1">
      <alignment vertical="center"/>
      <protection/>
    </xf>
    <xf numFmtId="165" fontId="38" fillId="0" borderId="12" xfId="68" applyNumberFormat="1" applyFont="1" applyBorder="1" applyAlignment="1">
      <alignment vertical="center"/>
      <protection/>
    </xf>
    <xf numFmtId="0" fontId="38" fillId="0" borderId="0" xfId="68" applyFont="1" applyAlignment="1">
      <alignment vertical="center" wrapText="1"/>
      <protection/>
    </xf>
    <xf numFmtId="0" fontId="6" fillId="0" borderId="0" xfId="67" applyFont="1" applyAlignment="1">
      <alignment vertical="center"/>
      <protection/>
    </xf>
    <xf numFmtId="0" fontId="5" fillId="0" borderId="0" xfId="67" applyFont="1" applyAlignment="1">
      <alignment vertical="center"/>
      <protection/>
    </xf>
    <xf numFmtId="0" fontId="36" fillId="0" borderId="0" xfId="71" applyFont="1" applyAlignment="1">
      <alignment vertical="top"/>
      <protection/>
    </xf>
    <xf numFmtId="0" fontId="6" fillId="0" borderId="0" xfId="67" applyFont="1" applyBorder="1" applyAlignment="1">
      <alignment vertical="center"/>
      <protection/>
    </xf>
    <xf numFmtId="0" fontId="6" fillId="0" borderId="0" xfId="67" applyFont="1" applyBorder="1" applyAlignment="1">
      <alignment horizontal="center" vertical="center"/>
      <protection/>
    </xf>
    <xf numFmtId="0" fontId="5" fillId="0" borderId="0" xfId="71" applyFont="1" applyAlignment="1">
      <alignment vertical="center"/>
      <protection/>
    </xf>
    <xf numFmtId="0" fontId="6" fillId="0" borderId="0" xfId="67" applyFont="1" applyAlignment="1">
      <alignment horizontal="center" vertical="center"/>
      <protection/>
    </xf>
    <xf numFmtId="0" fontId="6" fillId="0" borderId="0" xfId="67" applyFont="1" applyFill="1" applyAlignment="1">
      <alignment vertical="center"/>
      <protection/>
    </xf>
    <xf numFmtId="0" fontId="5" fillId="0" borderId="0" xfId="67" applyFont="1" applyFill="1" applyAlignment="1">
      <alignment vertical="center"/>
      <protection/>
    </xf>
    <xf numFmtId="0" fontId="6" fillId="0" borderId="13" xfId="67" applyFont="1" applyFill="1" applyBorder="1" applyAlignment="1">
      <alignment horizontal="center" vertical="center" wrapText="1"/>
      <protection/>
    </xf>
    <xf numFmtId="0" fontId="6" fillId="0" borderId="13" xfId="67" applyFont="1" applyBorder="1" applyAlignment="1">
      <alignment horizontal="center" vertical="center" wrapText="1"/>
      <protection/>
    </xf>
    <xf numFmtId="0" fontId="6" fillId="0" borderId="13" xfId="70" applyFont="1" applyFill="1" applyBorder="1" applyAlignment="1">
      <alignment horizontal="center" vertical="center"/>
      <protection/>
    </xf>
    <xf numFmtId="0" fontId="7" fillId="0" borderId="0" xfId="67" applyFont="1" applyBorder="1" applyAlignment="1">
      <alignment vertical="center"/>
      <protection/>
    </xf>
    <xf numFmtId="0" fontId="7" fillId="0" borderId="0" xfId="67" applyFont="1" applyBorder="1" applyAlignment="1">
      <alignment horizontal="center" vertical="center"/>
      <protection/>
    </xf>
    <xf numFmtId="0" fontId="6" fillId="0" borderId="0" xfId="71" applyFont="1" applyAlignment="1">
      <alignment horizontal="center" vertical="center"/>
      <protection/>
    </xf>
    <xf numFmtId="0" fontId="6" fillId="0" borderId="0" xfId="71" applyFont="1" applyAlignment="1">
      <alignment horizontal="left" vertical="center"/>
      <protection/>
    </xf>
    <xf numFmtId="0" fontId="6" fillId="0" borderId="0" xfId="71" applyFont="1" applyAlignment="1">
      <alignment vertical="center"/>
      <protection/>
    </xf>
    <xf numFmtId="0" fontId="36" fillId="0" borderId="0" xfId="67" applyFont="1" applyBorder="1" applyAlignment="1">
      <alignment vertical="center"/>
      <protection/>
    </xf>
    <xf numFmtId="165" fontId="36" fillId="0" borderId="0" xfId="67" applyNumberFormat="1" applyFont="1" applyBorder="1" applyAlignment="1">
      <alignment horizontal="center" vertical="center"/>
      <protection/>
    </xf>
    <xf numFmtId="0" fontId="40" fillId="0" borderId="0" xfId="0" applyFont="1" applyAlignment="1">
      <alignment/>
    </xf>
    <xf numFmtId="0" fontId="33" fillId="20" borderId="12" xfId="68" applyFont="1" applyFill="1" applyBorder="1" applyAlignment="1">
      <alignment horizontal="center" vertical="center"/>
      <protection/>
    </xf>
    <xf numFmtId="0" fontId="33" fillId="20" borderId="12" xfId="68" applyFont="1" applyFill="1" applyBorder="1" applyAlignment="1">
      <alignment horizontal="center" vertical="center" wrapText="1"/>
      <protection/>
    </xf>
    <xf numFmtId="0" fontId="34" fillId="20" borderId="12" xfId="0" applyFont="1" applyFill="1" applyBorder="1" applyAlignment="1">
      <alignment vertical="center"/>
    </xf>
    <xf numFmtId="0" fontId="5" fillId="20" borderId="12" xfId="68" applyFont="1" applyFill="1" applyBorder="1" applyAlignment="1">
      <alignment horizontal="center" vertical="center"/>
      <protection/>
    </xf>
    <xf numFmtId="0" fontId="5" fillId="20" borderId="12" xfId="68" applyFont="1" applyFill="1" applyBorder="1" applyAlignment="1">
      <alignment horizontal="center" vertical="center" wrapText="1"/>
      <protection/>
    </xf>
    <xf numFmtId="0" fontId="39" fillId="20" borderId="12" xfId="68" applyFont="1" applyFill="1" applyBorder="1" applyAlignment="1">
      <alignment horizontal="center" vertical="center"/>
      <protection/>
    </xf>
    <xf numFmtId="0" fontId="39" fillId="20" borderId="12" xfId="68" applyFont="1" applyFill="1" applyBorder="1" applyAlignment="1">
      <alignment horizontal="center" vertical="center" wrapText="1"/>
      <protection/>
    </xf>
    <xf numFmtId="0" fontId="5" fillId="0" borderId="0" xfId="68" applyFont="1" applyAlignment="1">
      <alignment horizontal="left" vertical="center" wrapText="1"/>
      <protection/>
    </xf>
    <xf numFmtId="165" fontId="6" fillId="0" borderId="12" xfId="68" applyNumberFormat="1" applyFont="1" applyBorder="1" applyAlignment="1">
      <alignment horizontal="center" vertical="center" wrapText="1"/>
      <protection/>
    </xf>
    <xf numFmtId="0" fontId="6" fillId="20" borderId="12" xfId="68" applyFont="1" applyFill="1" applyBorder="1" applyAlignment="1">
      <alignment horizontal="center" vertical="center" wrapText="1"/>
      <protection/>
    </xf>
    <xf numFmtId="0" fontId="5" fillId="20" borderId="12" xfId="69" applyFont="1" applyFill="1" applyBorder="1" applyAlignment="1">
      <alignment horizontal="center" vertical="center"/>
      <protection/>
    </xf>
    <xf numFmtId="0" fontId="5" fillId="24" borderId="13" xfId="67" applyFont="1" applyFill="1" applyBorder="1" applyAlignment="1">
      <alignment horizontal="center" vertical="center" wrapText="1"/>
      <protection/>
    </xf>
    <xf numFmtId="0" fontId="5" fillId="24" borderId="13" xfId="70" applyFont="1" applyFill="1" applyBorder="1" applyAlignment="1">
      <alignment horizontal="center" vertical="center"/>
      <protection/>
    </xf>
    <xf numFmtId="165" fontId="6" fillId="0" borderId="12" xfId="68" applyNumberFormat="1" applyFont="1" applyFill="1" applyBorder="1" applyAlignment="1">
      <alignment horizontal="center" vertical="top"/>
      <protection/>
    </xf>
  </cellXfs>
  <cellStyles count="7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0" xfId="39"/>
    <cellStyle name="Dane wejściowe" xfId="40"/>
    <cellStyle name="Dane wyjściowe" xfId="41"/>
    <cellStyle name="Date" xfId="42"/>
    <cellStyle name="Dobre" xfId="43"/>
    <cellStyle name="Comma" xfId="44"/>
    <cellStyle name="Comma [0]" xfId="45"/>
    <cellStyle name="Fixed" xfId="46"/>
    <cellStyle name="HEADING1" xfId="47"/>
    <cellStyle name="HEADING2" xfId="48"/>
    <cellStyle name="Hyperlink" xfId="49"/>
    <cellStyle name="Iau?iue_Ecnn1 (2)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 - Styl1" xfId="58"/>
    <cellStyle name="Normal - Styl2" xfId="59"/>
    <cellStyle name="Normal - Styl3" xfId="60"/>
    <cellStyle name="Normal - Styl4" xfId="61"/>
    <cellStyle name="Normal - Styl5" xfId="62"/>
    <cellStyle name="Normal - Styl6" xfId="63"/>
    <cellStyle name="Normal - Styl7" xfId="64"/>
    <cellStyle name="Normal_~1065031" xfId="65"/>
    <cellStyle name="Normalny_Kredyty dopłatowe_Tabele do wniosku" xfId="66"/>
    <cellStyle name="Normalny_Kredyty dopłatowe_Tabele do wniosku_3_1_1_ do 3_1_6_tabele do studium wykonalności_26.05.2010" xfId="67"/>
    <cellStyle name="Normalny_tabele_do_SW" xfId="68"/>
    <cellStyle name="Normalny_tabele_do_SW - 4.4 Hardex" xfId="69"/>
    <cellStyle name="Normalny_tabele_do_SW - 4.4 Hardex_3_1_1_ do 3_1_6_tabele do studium wykonalności_26.05.2010" xfId="70"/>
    <cellStyle name="Normalny_tabele_do_SW_3_1_1_ do 3_1_6_tabele do studium wykonalności_26.05.2010" xfId="71"/>
    <cellStyle name="Obliczenia" xfId="72"/>
    <cellStyle name="Followed Hyperlink" xfId="73"/>
    <cellStyle name="Percent" xfId="74"/>
    <cellStyle name="STATE" xfId="75"/>
    <cellStyle name="Suma" xfId="76"/>
    <cellStyle name="Tekst objaśnienia" xfId="77"/>
    <cellStyle name="Tekst ostrzeżenia" xfId="78"/>
    <cellStyle name="Total" xfId="79"/>
    <cellStyle name="Tytuł" xfId="80"/>
    <cellStyle name="Uwaga" xfId="81"/>
    <cellStyle name="Currency" xfId="82"/>
    <cellStyle name="Currency [0]" xfId="83"/>
    <cellStyle name="Złe" xfId="84"/>
    <cellStyle name="Денежный [0]_11" xfId="85"/>
    <cellStyle name="Денежный_11" xfId="86"/>
    <cellStyle name="Обычный_04.OSS" xfId="87"/>
    <cellStyle name="Финансовый [0]_11" xfId="88"/>
    <cellStyle name="Финансовый_11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fosigw.gov.pl/Dokumenty\GIG\SW_Piekosz&#243;w\Wersja%20XII%202008\SW_Piekosz&#243;w%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fosigw.gov.pl/Dokumenty%5CGIG%5CSW_Piekosz%C3%B3w%5CWersja%20XII%202008%5CSW_Piekosz%C3%B3w%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fosigw.gov.pl/Dokumenty\GIG\SW_Piekosz&#243;w\SW_Grodzisk_SS_ver_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fosigw.gov.pl/GIG\SW_Kalwaria\Analiza%20wra&#380;liwo&#347;ci\SW_Kalwaria_Sp&#243;&#322;ka_Sp&#243;&#322;ka%20N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fosigw.gov.pl/GIG\SW_Kalwaria\SW_Kalwaria_ver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fosigw.gov.pl/GIG\SW_Kalwaria\Micha&#322;\Dokumenty\GIG\SW\Brwin&#243;w\Modele%20-%20zalaczniki%20finansowe\Kopia%20Brwin&#243;w%20-%20model%2021.05.2007(SB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fosigw.gov.pl/GIG%5CSW_Kalwaria%5CAnaliza%20wra%C5%BCliwo%C5%9Bci%5CSW_Kalwaria_Sp%C3%B3%C5%82ka_Sp%C3%B3%C5%82ka%20N_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fosigw.gov.pl/GIG%5CSW_Kalwaria%5CMicha%C5%82%5CDokumenty%5CGIG%5CSW%5CBrwin%C3%B3w%5CModele%20-%20zalaczniki%20finansowe%5CKopia%20Brwin%C3%B3w%20-%20model%2021.05.2007(SB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fosigw.gov.pl/GIG%5CSW_Kalwaria%5CSW_Kalwaria_ver%2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fosigw.gov.pl/Dokumenty%5CGIG%5CSW_Piekosz%C3%B3w%5CSW_Grodzisk_SS_ver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jątek 2008"/>
      <sheetName val="I. Założenia"/>
      <sheetName val="II. Obliczenia WI"/>
      <sheetName val="II. Obliczenia W0"/>
      <sheetName val="III. Wyniki_1"/>
      <sheetName val="III. Wyniki_2"/>
      <sheetName val="Analiza wrażliwości"/>
      <sheetName val="Wykresy"/>
      <sheetName val="CBA"/>
      <sheetName val="CBA Wyniki UE"/>
      <sheetName val="CBA Wyniki"/>
      <sheetName val="Demografia"/>
      <sheetName val="Rejestr zmian"/>
    </sheetNames>
    <sheetDataSet>
      <sheetData sheetId="1">
        <row r="11">
          <cell r="G11">
            <v>0.0525</v>
          </cell>
          <cell r="H11">
            <v>0.06</v>
          </cell>
          <cell r="I11">
            <v>0.0575</v>
          </cell>
          <cell r="J11">
            <v>0.055</v>
          </cell>
          <cell r="K11">
            <v>0.0525</v>
          </cell>
          <cell r="L11">
            <v>0.05</v>
          </cell>
          <cell r="M11">
            <v>0.0475</v>
          </cell>
          <cell r="N11">
            <v>0.045</v>
          </cell>
          <cell r="O11">
            <v>0.045</v>
          </cell>
          <cell r="P11">
            <v>0.045</v>
          </cell>
          <cell r="Q11">
            <v>0.045</v>
          </cell>
          <cell r="R11">
            <v>0.045</v>
          </cell>
          <cell r="S11">
            <v>0.045</v>
          </cell>
          <cell r="T11">
            <v>0.045</v>
          </cell>
          <cell r="U11">
            <v>0.045</v>
          </cell>
          <cell r="V11">
            <v>0.045</v>
          </cell>
          <cell r="W11">
            <v>0.045</v>
          </cell>
          <cell r="X11">
            <v>0.045</v>
          </cell>
          <cell r="Y11">
            <v>0.045</v>
          </cell>
          <cell r="Z11">
            <v>0.045</v>
          </cell>
          <cell r="AA11">
            <v>0.045</v>
          </cell>
          <cell r="AB11">
            <v>0.045</v>
          </cell>
          <cell r="AC11">
            <v>0.045</v>
          </cell>
          <cell r="AD11">
            <v>0.045</v>
          </cell>
          <cell r="AE11">
            <v>0.045</v>
          </cell>
          <cell r="AF11">
            <v>0.045</v>
          </cell>
          <cell r="AG11">
            <v>0.045</v>
          </cell>
          <cell r="AH11">
            <v>0.045</v>
          </cell>
          <cell r="AI11">
            <v>0.045</v>
          </cell>
          <cell r="AJ11">
            <v>0.045</v>
          </cell>
          <cell r="AK11">
            <v>0.045</v>
          </cell>
          <cell r="AL11">
            <v>0.045</v>
          </cell>
          <cell r="AM11">
            <v>0.045</v>
          </cell>
          <cell r="AN11">
            <v>0.045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. Założeni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jątek XII 2007"/>
      <sheetName val="I. Założenia"/>
      <sheetName val="II. Obliczenia WI"/>
      <sheetName val="II. Obliczenia W0"/>
      <sheetName val="III. Wyniki długie"/>
      <sheetName val="III. Wyniki"/>
      <sheetName val="CBA Wyniki UE"/>
      <sheetName val="CBA"/>
      <sheetName val="CBA Wyniki"/>
      <sheetName val="Wykresy"/>
      <sheetName val="Demografia"/>
    </sheetNames>
    <sheetDataSet>
      <sheetData sheetId="1">
        <row r="88">
          <cell r="D88">
            <v>0.035</v>
          </cell>
        </row>
        <row r="100">
          <cell r="D100">
            <v>0.095</v>
          </cell>
        </row>
        <row r="101">
          <cell r="D101">
            <v>0.039</v>
          </cell>
        </row>
        <row r="154">
          <cell r="D154">
            <v>0.2</v>
          </cell>
        </row>
      </sheetData>
      <sheetData sheetId="2">
        <row r="163">
          <cell r="D163">
            <v>0.41891011016231017</v>
          </cell>
          <cell r="E163">
            <v>0.40425409600459905</v>
          </cell>
          <cell r="F163">
            <v>0.4105260369762144</v>
          </cell>
          <cell r="G163">
            <v>0.4047860316470497</v>
          </cell>
          <cell r="H163">
            <v>0.20234460473096041</v>
          </cell>
          <cell r="I163">
            <v>0.20348358165506925</v>
          </cell>
          <cell r="J163">
            <v>0.21278909804507995</v>
          </cell>
          <cell r="K163">
            <v>0.20075247466100243</v>
          </cell>
          <cell r="L163">
            <v>0.18656665660317434</v>
          </cell>
          <cell r="M163">
            <v>0.18382105999957124</v>
          </cell>
          <cell r="N163">
            <v>0.18442253771058348</v>
          </cell>
          <cell r="O163">
            <v>0.18439344604242863</v>
          </cell>
          <cell r="P163">
            <v>0.18288286554555933</v>
          </cell>
          <cell r="Q163">
            <v>0.1834721883824883</v>
          </cell>
          <cell r="R163">
            <v>0.18391040197884043</v>
          </cell>
          <cell r="S163">
            <v>0.18435900666766863</v>
          </cell>
          <cell r="T163">
            <v>0.1848742317617853</v>
          </cell>
          <cell r="U163">
            <v>0.18562529263829033</v>
          </cell>
          <cell r="V163">
            <v>0.18652873332439168</v>
          </cell>
          <cell r="W163">
            <v>0.18689169241986686</v>
          </cell>
          <cell r="X163">
            <v>0.18721381415779134</v>
          </cell>
          <cell r="Y163">
            <v>0.18755015270075803</v>
          </cell>
          <cell r="Z163">
            <v>0.187860625260515</v>
          </cell>
          <cell r="AA163">
            <v>0.18815140667222371</v>
          </cell>
          <cell r="AB163">
            <v>0.1884559299412132</v>
          </cell>
          <cell r="AC163">
            <v>0.18875956007515943</v>
          </cell>
          <cell r="AD163">
            <v>0.1899447410238317</v>
          </cell>
          <cell r="AE163">
            <v>0.19020875988461866</v>
          </cell>
          <cell r="AF163">
            <v>0.1904104782357866</v>
          </cell>
          <cell r="AG163">
            <v>0.19067971127646485</v>
          </cell>
          <cell r="AH163">
            <v>0.19093984271759806</v>
          </cell>
          <cell r="AI163">
            <v>0.1911914072674813</v>
          </cell>
          <cell r="AJ163">
            <v>0.19143464051560397</v>
          </cell>
          <cell r="AK163">
            <v>0.19166978220473244</v>
          </cell>
          <cell r="AL163">
            <v>0.1918970806398987</v>
          </cell>
          <cell r="AM163">
            <v>0.19211679177154203</v>
          </cell>
          <cell r="AN163">
            <v>0.19232917820230283</v>
          </cell>
        </row>
        <row r="164">
          <cell r="D164">
            <v>0.5810898898376898</v>
          </cell>
          <cell r="E164">
            <v>0.595745903995401</v>
          </cell>
          <cell r="F164">
            <v>0.5894739630237855</v>
          </cell>
          <cell r="G164">
            <v>0.5952139683529503</v>
          </cell>
          <cell r="H164">
            <v>0.45949922016178557</v>
          </cell>
          <cell r="I164">
            <v>0.4635186487958884</v>
          </cell>
          <cell r="J164">
            <v>0.4667448640351655</v>
          </cell>
          <cell r="K164">
            <v>0.4956941833932683</v>
          </cell>
          <cell r="L164">
            <v>0.5300785254847374</v>
          </cell>
          <cell r="M164">
            <v>0.5289940707416895</v>
          </cell>
          <cell r="N164">
            <v>0.5258054178307562</v>
          </cell>
          <cell r="O164">
            <v>0.5227625639735801</v>
          </cell>
          <cell r="P164">
            <v>0.5200488003571225</v>
          </cell>
          <cell r="Q164">
            <v>0.5169914637746927</v>
          </cell>
          <cell r="R164">
            <v>0.5144256557479076</v>
          </cell>
          <cell r="S164">
            <v>0.5118433660669037</v>
          </cell>
          <cell r="T164">
            <v>0.509097801765774</v>
          </cell>
          <cell r="U164">
            <v>0.5056410290165182</v>
          </cell>
          <cell r="V164">
            <v>0.501824196037334</v>
          </cell>
          <cell r="W164">
            <v>0.49948837948901204</v>
          </cell>
          <cell r="X164">
            <v>0.49716306173187175</v>
          </cell>
          <cell r="Y164">
            <v>0.494881678688169</v>
          </cell>
          <cell r="Z164">
            <v>0.4926213910614637</v>
          </cell>
          <cell r="AA164">
            <v>0.49038670193325135</v>
          </cell>
          <cell r="AB164">
            <v>0.488115203697324</v>
          </cell>
          <cell r="AC164">
            <v>0.48588722657240574</v>
          </cell>
          <cell r="AD164">
            <v>0.47118634315613184</v>
          </cell>
          <cell r="AE164">
            <v>0.46586347781634413</v>
          </cell>
          <cell r="AF164">
            <v>0.4641034083257227</v>
          </cell>
          <cell r="AG164">
            <v>0.46233419342723897</v>
          </cell>
          <cell r="AH164">
            <v>0.46061647991986066</v>
          </cell>
          <cell r="AI164">
            <v>0.45895017634959173</v>
          </cell>
          <cell r="AJ164">
            <v>0.4573348832923608</v>
          </cell>
          <cell r="AK164">
            <v>0.45577014458503257</v>
          </cell>
          <cell r="AL164">
            <v>0.4542554551866041</v>
          </cell>
          <cell r="AM164">
            <v>0.4527902646908322</v>
          </cell>
          <cell r="AN164">
            <v>0.45137398076879226</v>
          </cell>
        </row>
        <row r="165">
          <cell r="H165">
            <v>0.07612463647008356</v>
          </cell>
          <cell r="I165">
            <v>0.0755459810615303</v>
          </cell>
          <cell r="J165">
            <v>0.07338157822277298</v>
          </cell>
          <cell r="K165">
            <v>0.07030452711044115</v>
          </cell>
          <cell r="L165">
            <v>0.06618898607796196</v>
          </cell>
          <cell r="M165">
            <v>0.06757213498221008</v>
          </cell>
          <cell r="N165">
            <v>0.0686704463259239</v>
          </cell>
          <cell r="O165">
            <v>0.06988961785132701</v>
          </cell>
          <cell r="P165">
            <v>0.07139219374762387</v>
          </cell>
          <cell r="Q165">
            <v>0.07247970329924072</v>
          </cell>
          <cell r="R165">
            <v>0.07348806030302524</v>
          </cell>
          <cell r="S165">
            <v>0.07450026537302469</v>
          </cell>
          <cell r="T165">
            <v>0.07553840130382013</v>
          </cell>
          <cell r="U165">
            <v>0.07669671337080057</v>
          </cell>
          <cell r="V165">
            <v>0.07791022184300148</v>
          </cell>
          <cell r="W165">
            <v>0.0788907423138672</v>
          </cell>
          <cell r="X165">
            <v>0.07987932683438664</v>
          </cell>
          <cell r="Y165">
            <v>0.08085331230311778</v>
          </cell>
          <cell r="Z165">
            <v>0.08182828466441029</v>
          </cell>
          <cell r="AA165">
            <v>0.08280125754648954</v>
          </cell>
          <cell r="AB165">
            <v>0.08377946010484774</v>
          </cell>
          <cell r="AC165">
            <v>0.08474563722695926</v>
          </cell>
          <cell r="AD165">
            <v>0.08874618847966195</v>
          </cell>
          <cell r="AE165">
            <v>0.0905510241252198</v>
          </cell>
          <cell r="AF165">
            <v>0.09143606450564692</v>
          </cell>
          <cell r="AG165">
            <v>0.09230233583729423</v>
          </cell>
          <cell r="AH165">
            <v>0.0931536941482148</v>
          </cell>
          <cell r="AI165">
            <v>0.09398968688417983</v>
          </cell>
          <cell r="AJ165">
            <v>0.09481003821806189</v>
          </cell>
          <cell r="AK165">
            <v>0.09561450266107871</v>
          </cell>
          <cell r="AL165">
            <v>0.0964028620202951</v>
          </cell>
          <cell r="AM165">
            <v>0.09717492485086848</v>
          </cell>
          <cell r="AN165">
            <v>0.09793052587337413</v>
          </cell>
        </row>
        <row r="166">
          <cell r="H166">
            <v>0.26203153863717044</v>
          </cell>
          <cell r="I166">
            <v>0.2574517884875121</v>
          </cell>
          <cell r="J166">
            <v>0.24708445969698153</v>
          </cell>
          <cell r="K166">
            <v>0.23324881483528803</v>
          </cell>
          <cell r="L166">
            <v>0.21716583183412624</v>
          </cell>
          <cell r="M166">
            <v>0.2196127342765293</v>
          </cell>
          <cell r="N166">
            <v>0.22110159813273644</v>
          </cell>
          <cell r="O166">
            <v>0.22295437213266428</v>
          </cell>
          <cell r="P166">
            <v>0.2256761403496943</v>
          </cell>
          <cell r="Q166">
            <v>0.2270566445435783</v>
          </cell>
          <cell r="R166">
            <v>0.22817588197022667</v>
          </cell>
          <cell r="S166">
            <v>0.229297361892403</v>
          </cell>
          <cell r="T166">
            <v>0.23048956516862043</v>
          </cell>
          <cell r="U166">
            <v>0.2320369649743908</v>
          </cell>
          <cell r="V166">
            <v>0.23373684879527293</v>
          </cell>
          <cell r="W166">
            <v>0.23472918577725388</v>
          </cell>
          <cell r="X166">
            <v>0.2357437972759502</v>
          </cell>
          <cell r="Y166">
            <v>0.23671485630795516</v>
          </cell>
          <cell r="Z166">
            <v>0.23768969901361098</v>
          </cell>
          <cell r="AA166">
            <v>0.23866063384803549</v>
          </cell>
          <cell r="AB166">
            <v>0.239649406256615</v>
          </cell>
          <cell r="AC166">
            <v>0.24060757612547562</v>
          </cell>
          <cell r="AD166">
            <v>0.2501227273403746</v>
          </cell>
          <cell r="AE166">
            <v>0.25337673817381756</v>
          </cell>
          <cell r="AF166">
            <v>0.25405004893284366</v>
          </cell>
          <cell r="AG166">
            <v>0.2546837594590019</v>
          </cell>
          <cell r="AH166">
            <v>0.2552899832143264</v>
          </cell>
          <cell r="AI166">
            <v>0.2558687294987471</v>
          </cell>
          <cell r="AJ166">
            <v>0.2564204379739733</v>
          </cell>
          <cell r="AK166">
            <v>0.2569455705491563</v>
          </cell>
          <cell r="AL166">
            <v>0.2574446021532021</v>
          </cell>
          <cell r="AM166">
            <v>0.25791801868675723</v>
          </cell>
          <cell r="AN166">
            <v>0.2583663151555307</v>
          </cell>
        </row>
      </sheetData>
      <sheetData sheetId="3">
        <row r="158">
          <cell r="H158">
            <v>0.07952238296777</v>
          </cell>
          <cell r="I158">
            <v>0.08019526881928331</v>
          </cell>
          <cell r="J158">
            <v>0.0812095046086249</v>
          </cell>
          <cell r="K158">
            <v>0.08276877884084347</v>
          </cell>
          <cell r="L158">
            <v>0.08392240812901267</v>
          </cell>
          <cell r="M158">
            <v>0.08533719306344094</v>
          </cell>
          <cell r="N158">
            <v>0.08635284576010352</v>
          </cell>
          <cell r="O158">
            <v>0.08755701672731886</v>
          </cell>
          <cell r="P158">
            <v>0.08919512356869122</v>
          </cell>
          <cell r="Q158">
            <v>0.09020073381554608</v>
          </cell>
          <cell r="R158">
            <v>0.09120690358800174</v>
          </cell>
          <cell r="S158">
            <v>0.09221197888501338</v>
          </cell>
          <cell r="T158">
            <v>0.09321530775867182</v>
          </cell>
          <cell r="U158">
            <v>0.09422318822645483</v>
          </cell>
          <cell r="V158">
            <v>0.09522559169947142</v>
          </cell>
          <cell r="W158">
            <v>0.09622250718063363</v>
          </cell>
          <cell r="X158">
            <v>0.09722225997888034</v>
          </cell>
          <cell r="Y158">
            <v>0.0982117876232989</v>
          </cell>
          <cell r="Z158">
            <v>0.09920037828919463</v>
          </cell>
          <cell r="AA158">
            <v>0.10018595686491044</v>
          </cell>
          <cell r="AB158">
            <v>0.10116590007327142</v>
          </cell>
          <cell r="AC158">
            <v>0.10213664935183835</v>
          </cell>
          <cell r="AD158">
            <v>0.10736646660915004</v>
          </cell>
          <cell r="AE158">
            <v>0.10951526020629032</v>
          </cell>
          <cell r="AF158">
            <v>0.11036639397785251</v>
          </cell>
          <cell r="AG158">
            <v>0.11119584865573065</v>
          </cell>
          <cell r="AH158">
            <v>0.11201280122289241</v>
          </cell>
          <cell r="AI158">
            <v>0.112816925446608</v>
          </cell>
          <cell r="AJ158">
            <v>0.1136080148769162</v>
          </cell>
          <cell r="AK158">
            <v>0.11438588200826239</v>
          </cell>
          <cell r="AL158">
            <v>0.11515035637827657</v>
          </cell>
          <cell r="AM158">
            <v>0.11590128432050278</v>
          </cell>
          <cell r="AN158">
            <v>0.11663852870348969</v>
          </cell>
        </row>
        <row r="159">
          <cell r="H159">
            <v>0.2737270525203497</v>
          </cell>
          <cell r="I159">
            <v>0.27329601251647406</v>
          </cell>
          <cell r="J159">
            <v>0.27344201439176086</v>
          </cell>
          <cell r="K159">
            <v>0.27460137153989406</v>
          </cell>
          <cell r="L159">
            <v>0.2753491275632069</v>
          </cell>
          <cell r="M159">
            <v>0.27735003946642167</v>
          </cell>
          <cell r="N159">
            <v>0.2780344853192085</v>
          </cell>
          <cell r="O159">
            <v>0.2793150154544436</v>
          </cell>
          <cell r="P159">
            <v>0.28195255206968955</v>
          </cell>
          <cell r="Q159">
            <v>0.282571189219271</v>
          </cell>
          <cell r="R159">
            <v>0.2831917944513907</v>
          </cell>
          <cell r="S159">
            <v>0.28381057956428996</v>
          </cell>
          <cell r="T159">
            <v>0.28442693228230725</v>
          </cell>
          <cell r="U159">
            <v>0.2850612714077649</v>
          </cell>
          <cell r="V159">
            <v>0.2856843325815676</v>
          </cell>
          <cell r="W159">
            <v>0.28629760731742987</v>
          </cell>
          <cell r="X159">
            <v>0.28692711437954227</v>
          </cell>
          <cell r="Y159">
            <v>0.28753539629693237</v>
          </cell>
          <cell r="Z159">
            <v>0.2881510733641253</v>
          </cell>
          <cell r="AA159">
            <v>0.2887690921194853</v>
          </cell>
          <cell r="AB159">
            <v>0.2893829568206144</v>
          </cell>
          <cell r="AC159">
            <v>0.28998367866783487</v>
          </cell>
          <cell r="AD159">
            <v>0.3026022177767579</v>
          </cell>
          <cell r="AE159">
            <v>0.3064418064775738</v>
          </cell>
          <cell r="AF159">
            <v>0.30664692254863307</v>
          </cell>
          <cell r="AG159">
            <v>0.3068153857102416</v>
          </cell>
          <cell r="AH159">
            <v>0.3069738286329667</v>
          </cell>
          <cell r="AI159">
            <v>0.30712224220460926</v>
          </cell>
          <cell r="AJ159">
            <v>0.3072608921967802</v>
          </cell>
          <cell r="AK159">
            <v>0.30739003914042706</v>
          </cell>
          <cell r="AL159">
            <v>0.30750993346404903</v>
          </cell>
          <cell r="AM159">
            <v>0.307620815360244</v>
          </cell>
          <cell r="AN159">
            <v>0.30772291476560554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. Założenia"/>
      <sheetName val="II. Obliczenia WI"/>
      <sheetName val="III. Wyniki"/>
      <sheetName val="III. Wyniki długie"/>
      <sheetName val="II. Obliczenia W0"/>
      <sheetName val="Demografia"/>
      <sheetName val="CBA"/>
      <sheetName val="Majątek XII 2007"/>
      <sheetName val="Wykresy"/>
    </sheetNames>
    <sheetDataSet>
      <sheetData sheetId="0">
        <row r="14">
          <cell r="D14">
            <v>0.19</v>
          </cell>
          <cell r="E14">
            <v>0.19</v>
          </cell>
          <cell r="F14">
            <v>0.19</v>
          </cell>
          <cell r="G14">
            <v>0.19</v>
          </cell>
          <cell r="H14">
            <v>0.19</v>
          </cell>
          <cell r="I14">
            <v>0.19</v>
          </cell>
          <cell r="J14">
            <v>0.19</v>
          </cell>
          <cell r="K14">
            <v>0.19</v>
          </cell>
          <cell r="L14">
            <v>0.19</v>
          </cell>
          <cell r="M14">
            <v>0.19</v>
          </cell>
          <cell r="N14">
            <v>0.19</v>
          </cell>
          <cell r="O14">
            <v>0.19</v>
          </cell>
          <cell r="P14">
            <v>0.19</v>
          </cell>
          <cell r="Q14">
            <v>0.19</v>
          </cell>
          <cell r="R14">
            <v>0.19</v>
          </cell>
          <cell r="S14">
            <v>0.19</v>
          </cell>
          <cell r="T14">
            <v>0.19</v>
          </cell>
          <cell r="U14">
            <v>0.19</v>
          </cell>
          <cell r="V14">
            <v>0.19</v>
          </cell>
          <cell r="W14">
            <v>0.19</v>
          </cell>
          <cell r="X14">
            <v>0.19</v>
          </cell>
          <cell r="Y14">
            <v>0.19</v>
          </cell>
          <cell r="Z14">
            <v>0.19</v>
          </cell>
          <cell r="AA14">
            <v>0.19</v>
          </cell>
          <cell r="AB14">
            <v>0.19</v>
          </cell>
          <cell r="AC14">
            <v>0.19</v>
          </cell>
          <cell r="AD14">
            <v>0.19</v>
          </cell>
          <cell r="AE14">
            <v>0.19</v>
          </cell>
          <cell r="AF14">
            <v>0.19</v>
          </cell>
          <cell r="AG14">
            <v>0.19</v>
          </cell>
          <cell r="AH14">
            <v>0.19</v>
          </cell>
          <cell r="AI14">
            <v>0.19</v>
          </cell>
          <cell r="AJ14">
            <v>0.19</v>
          </cell>
          <cell r="AK14">
            <v>0.19</v>
          </cell>
          <cell r="AL14">
            <v>0.19</v>
          </cell>
          <cell r="AM14">
            <v>0.19</v>
          </cell>
          <cell r="AN14">
            <v>0.19</v>
          </cell>
        </row>
        <row r="15">
          <cell r="D15">
            <v>0.07</v>
          </cell>
          <cell r="E15">
            <v>0.07</v>
          </cell>
          <cell r="F15">
            <v>0.07</v>
          </cell>
          <cell r="G15">
            <v>0.07</v>
          </cell>
          <cell r="H15">
            <v>0.22</v>
          </cell>
          <cell r="I15">
            <v>0.22</v>
          </cell>
          <cell r="J15">
            <v>0.22</v>
          </cell>
          <cell r="K15">
            <v>0.22</v>
          </cell>
          <cell r="L15">
            <v>0.22</v>
          </cell>
          <cell r="M15">
            <v>0.22</v>
          </cell>
          <cell r="N15">
            <v>0.22</v>
          </cell>
          <cell r="O15">
            <v>0.22</v>
          </cell>
          <cell r="P15">
            <v>0.22</v>
          </cell>
          <cell r="Q15">
            <v>0.22</v>
          </cell>
          <cell r="R15">
            <v>0.22</v>
          </cell>
          <cell r="S15">
            <v>0.22</v>
          </cell>
          <cell r="T15">
            <v>0.22</v>
          </cell>
          <cell r="U15">
            <v>0.22</v>
          </cell>
          <cell r="V15">
            <v>0.22</v>
          </cell>
          <cell r="W15">
            <v>0.22</v>
          </cell>
          <cell r="X15">
            <v>0.22</v>
          </cell>
          <cell r="Y15">
            <v>0.22</v>
          </cell>
          <cell r="Z15">
            <v>0.22</v>
          </cell>
          <cell r="AA15">
            <v>0.22</v>
          </cell>
          <cell r="AB15">
            <v>0.22</v>
          </cell>
          <cell r="AC15">
            <v>0.22</v>
          </cell>
          <cell r="AD15">
            <v>0.22</v>
          </cell>
          <cell r="AE15">
            <v>0.22</v>
          </cell>
          <cell r="AF15">
            <v>0.22</v>
          </cell>
          <cell r="AG15">
            <v>0.22</v>
          </cell>
          <cell r="AH15">
            <v>0.22</v>
          </cell>
          <cell r="AI15">
            <v>0.22</v>
          </cell>
          <cell r="AJ15">
            <v>0.22</v>
          </cell>
          <cell r="AK15">
            <v>0.22</v>
          </cell>
          <cell r="AL15">
            <v>0.22</v>
          </cell>
          <cell r="AM15">
            <v>0.22</v>
          </cell>
          <cell r="AN15">
            <v>0.22</v>
          </cell>
        </row>
        <row r="18">
          <cell r="D18">
            <v>0.04</v>
          </cell>
          <cell r="E18">
            <v>0.04</v>
          </cell>
          <cell r="F18">
            <v>0.04</v>
          </cell>
          <cell r="G18">
            <v>0.04</v>
          </cell>
          <cell r="H18">
            <v>0.04</v>
          </cell>
          <cell r="I18">
            <v>0.04</v>
          </cell>
          <cell r="J18">
            <v>0.04</v>
          </cell>
          <cell r="K18">
            <v>0.04</v>
          </cell>
          <cell r="L18">
            <v>0.04</v>
          </cell>
          <cell r="M18">
            <v>0.04</v>
          </cell>
          <cell r="N18">
            <v>0.04</v>
          </cell>
          <cell r="O18">
            <v>0.04</v>
          </cell>
          <cell r="P18">
            <v>0.04</v>
          </cell>
          <cell r="Q18">
            <v>0.04</v>
          </cell>
          <cell r="R18">
            <v>0.04</v>
          </cell>
          <cell r="S18">
            <v>0.04</v>
          </cell>
          <cell r="T18">
            <v>0.04</v>
          </cell>
          <cell r="U18">
            <v>0.04</v>
          </cell>
          <cell r="V18">
            <v>0.04</v>
          </cell>
          <cell r="W18">
            <v>0.04</v>
          </cell>
          <cell r="X18">
            <v>0.04</v>
          </cell>
          <cell r="Y18">
            <v>0.04</v>
          </cell>
          <cell r="Z18">
            <v>0.04</v>
          </cell>
          <cell r="AA18">
            <v>0.04</v>
          </cell>
          <cell r="AB18">
            <v>0.04</v>
          </cell>
          <cell r="AC18">
            <v>0.04</v>
          </cell>
          <cell r="AD18">
            <v>0.04</v>
          </cell>
          <cell r="AE18">
            <v>0.04</v>
          </cell>
          <cell r="AF18">
            <v>0.04</v>
          </cell>
          <cell r="AG18">
            <v>0.04</v>
          </cell>
          <cell r="AH18">
            <v>0.04</v>
          </cell>
          <cell r="AI18">
            <v>0.04</v>
          </cell>
          <cell r="AJ18">
            <v>0.04</v>
          </cell>
          <cell r="AK18">
            <v>0.04</v>
          </cell>
          <cell r="AL18">
            <v>0.04</v>
          </cell>
          <cell r="AM18">
            <v>0.04</v>
          </cell>
          <cell r="AN18">
            <v>0.04</v>
          </cell>
        </row>
        <row r="19">
          <cell r="D19">
            <v>0.03</v>
          </cell>
          <cell r="E19">
            <v>0.03</v>
          </cell>
          <cell r="F19">
            <v>0.03</v>
          </cell>
          <cell r="G19">
            <v>0.03</v>
          </cell>
          <cell r="H19">
            <v>0.03</v>
          </cell>
          <cell r="I19">
            <v>0.03</v>
          </cell>
          <cell r="J19">
            <v>0.03</v>
          </cell>
          <cell r="K19">
            <v>0.03</v>
          </cell>
          <cell r="L19">
            <v>0.03</v>
          </cell>
          <cell r="M19">
            <v>0.03</v>
          </cell>
          <cell r="N19">
            <v>0.03</v>
          </cell>
          <cell r="O19">
            <v>0.03</v>
          </cell>
          <cell r="P19">
            <v>0.03</v>
          </cell>
          <cell r="Q19">
            <v>0.03</v>
          </cell>
          <cell r="R19">
            <v>0.03</v>
          </cell>
          <cell r="S19">
            <v>0.03</v>
          </cell>
          <cell r="T19">
            <v>0.03</v>
          </cell>
          <cell r="U19">
            <v>0.03</v>
          </cell>
          <cell r="V19">
            <v>0.03</v>
          </cell>
          <cell r="W19">
            <v>0.03</v>
          </cell>
          <cell r="X19">
            <v>0.03</v>
          </cell>
          <cell r="Y19">
            <v>0.03</v>
          </cell>
          <cell r="Z19">
            <v>0.03</v>
          </cell>
          <cell r="AA19">
            <v>0.03</v>
          </cell>
          <cell r="AB19">
            <v>0.03</v>
          </cell>
          <cell r="AC19">
            <v>0.03</v>
          </cell>
          <cell r="AD19">
            <v>0.03</v>
          </cell>
          <cell r="AE19">
            <v>0.03</v>
          </cell>
          <cell r="AF19">
            <v>0.03</v>
          </cell>
          <cell r="AG19">
            <v>0.03</v>
          </cell>
          <cell r="AH19">
            <v>0.03</v>
          </cell>
          <cell r="AI19">
            <v>0.03</v>
          </cell>
          <cell r="AJ19">
            <v>0.03</v>
          </cell>
          <cell r="AK19">
            <v>0.03</v>
          </cell>
          <cell r="AL19">
            <v>0.03</v>
          </cell>
          <cell r="AM19">
            <v>0.03</v>
          </cell>
          <cell r="AN19">
            <v>0.03</v>
          </cell>
        </row>
        <row r="87">
          <cell r="D87">
            <v>0.1</v>
          </cell>
        </row>
        <row r="89">
          <cell r="D89">
            <v>0.08</v>
          </cell>
        </row>
        <row r="90">
          <cell r="D90">
            <v>0.055</v>
          </cell>
        </row>
        <row r="91">
          <cell r="D91">
            <v>0.85</v>
          </cell>
        </row>
        <row r="92">
          <cell r="D92">
            <v>0.01</v>
          </cell>
        </row>
        <row r="141">
          <cell r="D141" t="str">
            <v>Wartość</v>
          </cell>
        </row>
        <row r="142">
          <cell r="D142">
            <v>3.6997589635432355</v>
          </cell>
        </row>
        <row r="143">
          <cell r="D143">
            <v>0.25</v>
          </cell>
        </row>
      </sheetData>
      <sheetData sheetId="1">
        <row r="2198">
          <cell r="C2198" t="str">
            <v>tys. zł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jątek XII 2006"/>
      <sheetName val="I. Założenia"/>
      <sheetName val="II. Obliczenia"/>
      <sheetName val="Majątek 2006"/>
      <sheetName val="Analiza ex-post"/>
      <sheetName val="Analiza scenariuszowa"/>
      <sheetName val="Rozwiązania Instytucjonalne"/>
      <sheetName val="Arkusz2"/>
      <sheetName val="Majątek 2004"/>
      <sheetName val="Arkusz3"/>
      <sheetName val="Majątek"/>
    </sheetNames>
    <sheetDataSet>
      <sheetData sheetId="1">
        <row r="5">
          <cell r="D5">
            <v>1.053</v>
          </cell>
          <cell r="E5">
            <v>1.05</v>
          </cell>
          <cell r="F5">
            <v>1.048</v>
          </cell>
          <cell r="G5">
            <v>1.056</v>
          </cell>
          <cell r="H5">
            <v>1.052</v>
          </cell>
          <cell r="I5">
            <v>1.056</v>
          </cell>
          <cell r="J5">
            <v>1.061</v>
          </cell>
          <cell r="K5">
            <v>1.056</v>
          </cell>
          <cell r="L5">
            <v>1.052</v>
          </cell>
          <cell r="M5">
            <v>1.05</v>
          </cell>
          <cell r="N5">
            <v>1.049</v>
          </cell>
          <cell r="O5">
            <v>1.05</v>
          </cell>
          <cell r="P5">
            <v>1.05</v>
          </cell>
          <cell r="Q5">
            <v>1.05</v>
          </cell>
          <cell r="R5">
            <v>1.05</v>
          </cell>
          <cell r="S5">
            <v>1.05</v>
          </cell>
          <cell r="T5">
            <v>1.05</v>
          </cell>
          <cell r="U5">
            <v>1.05</v>
          </cell>
          <cell r="V5">
            <v>1.05</v>
          </cell>
          <cell r="W5">
            <v>1.05</v>
          </cell>
          <cell r="X5">
            <v>1.05</v>
          </cell>
          <cell r="Y5">
            <v>1.05</v>
          </cell>
          <cell r="Z5">
            <v>1.05</v>
          </cell>
          <cell r="AA5">
            <v>1.05</v>
          </cell>
          <cell r="AB5">
            <v>1.05</v>
          </cell>
          <cell r="AC5">
            <v>1.05</v>
          </cell>
          <cell r="AD5">
            <v>1.05</v>
          </cell>
        </row>
        <row r="6">
          <cell r="D6" t="str">
            <v>b.d</v>
          </cell>
          <cell r="E6" t="str">
            <v>b.d</v>
          </cell>
          <cell r="F6">
            <v>1.02</v>
          </cell>
          <cell r="G6">
            <v>1.02</v>
          </cell>
          <cell r="H6">
            <v>1.02</v>
          </cell>
          <cell r="I6">
            <v>1.02</v>
          </cell>
          <cell r="J6">
            <v>1.02</v>
          </cell>
          <cell r="K6">
            <v>1.02</v>
          </cell>
          <cell r="L6">
            <v>1.02</v>
          </cell>
          <cell r="M6">
            <v>1.02</v>
          </cell>
          <cell r="N6">
            <v>1.02</v>
          </cell>
          <cell r="O6">
            <v>1.02</v>
          </cell>
          <cell r="P6">
            <v>1.02</v>
          </cell>
          <cell r="Q6">
            <v>1.02</v>
          </cell>
          <cell r="R6">
            <v>1.02</v>
          </cell>
          <cell r="S6">
            <v>1.02</v>
          </cell>
          <cell r="T6">
            <v>1.02</v>
          </cell>
          <cell r="U6">
            <v>1.02</v>
          </cell>
          <cell r="V6">
            <v>1.02</v>
          </cell>
          <cell r="W6">
            <v>1.02</v>
          </cell>
          <cell r="X6">
            <v>1.02</v>
          </cell>
          <cell r="Y6">
            <v>1.02</v>
          </cell>
          <cell r="Z6">
            <v>1.02</v>
          </cell>
          <cell r="AA6">
            <v>1.02</v>
          </cell>
          <cell r="AB6">
            <v>1.02</v>
          </cell>
          <cell r="AC6">
            <v>1.02</v>
          </cell>
          <cell r="AD6">
            <v>1.02</v>
          </cell>
        </row>
        <row r="7">
          <cell r="D7">
            <v>1.015</v>
          </cell>
          <cell r="E7">
            <v>1.015</v>
          </cell>
          <cell r="F7">
            <v>1.015</v>
          </cell>
          <cell r="G7">
            <v>1.015</v>
          </cell>
          <cell r="H7">
            <v>1.015</v>
          </cell>
          <cell r="I7">
            <v>1.015</v>
          </cell>
          <cell r="J7">
            <v>1.015</v>
          </cell>
          <cell r="K7">
            <v>1.015</v>
          </cell>
          <cell r="L7">
            <v>1.015</v>
          </cell>
          <cell r="M7">
            <v>1.015</v>
          </cell>
          <cell r="N7">
            <v>1.015</v>
          </cell>
          <cell r="O7">
            <v>1.015</v>
          </cell>
          <cell r="P7">
            <v>1.015</v>
          </cell>
          <cell r="Q7">
            <v>1.015</v>
          </cell>
          <cell r="R7">
            <v>1.015</v>
          </cell>
          <cell r="S7">
            <v>1.015</v>
          </cell>
          <cell r="T7">
            <v>1.015</v>
          </cell>
          <cell r="U7">
            <v>1.015</v>
          </cell>
          <cell r="V7">
            <v>1.015</v>
          </cell>
          <cell r="W7">
            <v>1.015</v>
          </cell>
          <cell r="X7">
            <v>1.015</v>
          </cell>
          <cell r="Y7">
            <v>1.015</v>
          </cell>
          <cell r="Z7">
            <v>1.015</v>
          </cell>
          <cell r="AA7">
            <v>1.015</v>
          </cell>
          <cell r="AB7">
            <v>1.015</v>
          </cell>
          <cell r="AC7">
            <v>1.015</v>
          </cell>
          <cell r="AD7">
            <v>1.015</v>
          </cell>
        </row>
        <row r="8">
          <cell r="D8">
            <v>1.044</v>
          </cell>
          <cell r="E8">
            <v>1.007</v>
          </cell>
          <cell r="F8">
            <v>1.014</v>
          </cell>
          <cell r="G8">
            <v>1.025</v>
          </cell>
          <cell r="H8">
            <v>1.028</v>
          </cell>
          <cell r="I8">
            <v>1.03</v>
          </cell>
          <cell r="J8">
            <v>1.034</v>
          </cell>
          <cell r="K8">
            <v>1.037</v>
          </cell>
          <cell r="L8">
            <v>1.036</v>
          </cell>
          <cell r="M8">
            <v>1.035</v>
          </cell>
          <cell r="N8">
            <v>1.035</v>
          </cell>
          <cell r="O8">
            <v>1.034</v>
          </cell>
          <cell r="P8">
            <v>1.034</v>
          </cell>
          <cell r="Q8">
            <v>1.033</v>
          </cell>
          <cell r="R8">
            <v>1.033</v>
          </cell>
          <cell r="S8">
            <v>1.032</v>
          </cell>
          <cell r="T8">
            <v>1.032</v>
          </cell>
          <cell r="U8">
            <v>1.032</v>
          </cell>
          <cell r="V8">
            <v>1.032</v>
          </cell>
          <cell r="W8">
            <v>1.032</v>
          </cell>
          <cell r="X8">
            <v>1.032</v>
          </cell>
          <cell r="Y8">
            <v>1.032</v>
          </cell>
          <cell r="Z8">
            <v>1.032</v>
          </cell>
          <cell r="AA8">
            <v>1.032</v>
          </cell>
          <cell r="AB8">
            <v>1.032</v>
          </cell>
          <cell r="AC8">
            <v>1.032</v>
          </cell>
          <cell r="AD8">
            <v>1.032</v>
          </cell>
        </row>
        <row r="12">
          <cell r="D12">
            <v>0.07</v>
          </cell>
          <cell r="E12">
            <v>0.07</v>
          </cell>
          <cell r="F12">
            <v>0.07</v>
          </cell>
          <cell r="G12">
            <v>0.07</v>
          </cell>
          <cell r="H12">
            <v>0.07</v>
          </cell>
          <cell r="I12">
            <v>0.07</v>
          </cell>
          <cell r="J12">
            <v>0.07</v>
          </cell>
          <cell r="K12">
            <v>0.07</v>
          </cell>
          <cell r="L12">
            <v>0.07</v>
          </cell>
          <cell r="M12">
            <v>0.07</v>
          </cell>
          <cell r="N12">
            <v>0.07</v>
          </cell>
          <cell r="O12">
            <v>0.07</v>
          </cell>
          <cell r="P12">
            <v>0.07</v>
          </cell>
          <cell r="Q12">
            <v>0.07</v>
          </cell>
          <cell r="R12">
            <v>0.07</v>
          </cell>
          <cell r="S12">
            <v>0.07</v>
          </cell>
          <cell r="T12">
            <v>0.07</v>
          </cell>
          <cell r="U12">
            <v>0.07</v>
          </cell>
          <cell r="V12">
            <v>0.07</v>
          </cell>
          <cell r="W12">
            <v>0.07</v>
          </cell>
          <cell r="X12">
            <v>0.07</v>
          </cell>
          <cell r="Y12">
            <v>0.07</v>
          </cell>
          <cell r="Z12">
            <v>0.07</v>
          </cell>
          <cell r="AA12">
            <v>0.07</v>
          </cell>
          <cell r="AB12">
            <v>0.07</v>
          </cell>
          <cell r="AC12">
            <v>0.07</v>
          </cell>
          <cell r="AD12">
            <v>0.07</v>
          </cell>
        </row>
        <row r="13">
          <cell r="D13">
            <v>0.01</v>
          </cell>
          <cell r="E13">
            <v>0.01</v>
          </cell>
          <cell r="F13">
            <v>0.01</v>
          </cell>
          <cell r="G13">
            <v>0.01</v>
          </cell>
          <cell r="H13">
            <v>0.01</v>
          </cell>
          <cell r="I13">
            <v>0.01</v>
          </cell>
          <cell r="J13">
            <v>0.01</v>
          </cell>
          <cell r="K13">
            <v>0.01</v>
          </cell>
          <cell r="L13">
            <v>0.01</v>
          </cell>
          <cell r="M13">
            <v>0.01</v>
          </cell>
          <cell r="N13">
            <v>0.01</v>
          </cell>
          <cell r="O13">
            <v>0.01</v>
          </cell>
          <cell r="P13">
            <v>0.01</v>
          </cell>
          <cell r="Q13">
            <v>0.01</v>
          </cell>
          <cell r="R13">
            <v>0.01</v>
          </cell>
          <cell r="S13">
            <v>0.01</v>
          </cell>
          <cell r="T13">
            <v>0.01</v>
          </cell>
          <cell r="U13">
            <v>0.01</v>
          </cell>
          <cell r="V13">
            <v>0.01</v>
          </cell>
          <cell r="W13">
            <v>0.01</v>
          </cell>
          <cell r="X13">
            <v>0.01</v>
          </cell>
          <cell r="Y13">
            <v>0.01</v>
          </cell>
          <cell r="Z13">
            <v>0.01</v>
          </cell>
          <cell r="AA13">
            <v>0.01</v>
          </cell>
          <cell r="AB13">
            <v>0.01</v>
          </cell>
          <cell r="AC13">
            <v>0.01</v>
          </cell>
          <cell r="AD13">
            <v>0.01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46">
          <cell r="G46">
            <v>0.01</v>
          </cell>
          <cell r="H46">
            <v>0.01</v>
          </cell>
          <cell r="I46">
            <v>0.01</v>
          </cell>
          <cell r="J46">
            <v>0.01</v>
          </cell>
          <cell r="K46">
            <v>0.01</v>
          </cell>
          <cell r="L46">
            <v>0.01</v>
          </cell>
          <cell r="M46">
            <v>0.01</v>
          </cell>
          <cell r="N46">
            <v>0.01</v>
          </cell>
          <cell r="O46">
            <v>0.01</v>
          </cell>
          <cell r="P46">
            <v>0.01</v>
          </cell>
          <cell r="Q46">
            <v>0.01</v>
          </cell>
          <cell r="R46">
            <v>0.01</v>
          </cell>
          <cell r="S46">
            <v>0.01</v>
          </cell>
          <cell r="T46">
            <v>0.01</v>
          </cell>
          <cell r="U46">
            <v>0.01</v>
          </cell>
          <cell r="V46">
            <v>0.01</v>
          </cell>
          <cell r="W46">
            <v>0.01</v>
          </cell>
          <cell r="X46">
            <v>0.01</v>
          </cell>
          <cell r="Y46">
            <v>0.01</v>
          </cell>
          <cell r="Z46">
            <v>0.01</v>
          </cell>
          <cell r="AA46">
            <v>0.01</v>
          </cell>
          <cell r="AB46">
            <v>0.01</v>
          </cell>
          <cell r="AC46">
            <v>0.01</v>
          </cell>
          <cell r="AD46">
            <v>0.01</v>
          </cell>
        </row>
        <row r="65">
          <cell r="D65">
            <v>0.024999999999999998</v>
          </cell>
          <cell r="E65">
            <v>0.024999999999999998</v>
          </cell>
          <cell r="F65">
            <v>0.024999999999999998</v>
          </cell>
          <cell r="G65">
            <v>0.024999999999999998</v>
          </cell>
          <cell r="H65">
            <v>0.024999999999999998</v>
          </cell>
          <cell r="I65">
            <v>0.024999999999999998</v>
          </cell>
          <cell r="J65">
            <v>0.024999999999999998</v>
          </cell>
          <cell r="K65">
            <v>0.024999999999999998</v>
          </cell>
          <cell r="L65">
            <v>0.024999999999999998</v>
          </cell>
          <cell r="M65">
            <v>0.024999999999999998</v>
          </cell>
          <cell r="N65">
            <v>0.024999999999999998</v>
          </cell>
          <cell r="O65">
            <v>0.024999999999999998</v>
          </cell>
          <cell r="P65">
            <v>0.024999999999999998</v>
          </cell>
          <cell r="Q65">
            <v>0.024999999999999998</v>
          </cell>
          <cell r="R65">
            <v>0.024999999999999998</v>
          </cell>
          <cell r="S65">
            <v>0.024999999999999998</v>
          </cell>
          <cell r="T65">
            <v>0.024999999999999998</v>
          </cell>
          <cell r="U65">
            <v>0.024999999999999998</v>
          </cell>
          <cell r="V65">
            <v>0.024999999999999998</v>
          </cell>
          <cell r="W65">
            <v>0.024999999999999998</v>
          </cell>
          <cell r="X65">
            <v>0.024999999999999998</v>
          </cell>
          <cell r="Y65">
            <v>0.024999999999999998</v>
          </cell>
          <cell r="Z65">
            <v>0.024999999999999998</v>
          </cell>
          <cell r="AA65">
            <v>0.024999999999999998</v>
          </cell>
          <cell r="AB65">
            <v>0.024999999999999998</v>
          </cell>
          <cell r="AC65">
            <v>0.024999999999999998</v>
          </cell>
          <cell r="AD65">
            <v>0.024999999999999998</v>
          </cell>
        </row>
        <row r="66">
          <cell r="D66">
            <v>0.045</v>
          </cell>
          <cell r="E66">
            <v>0.045</v>
          </cell>
          <cell r="F66">
            <v>0.045</v>
          </cell>
          <cell r="G66">
            <v>0.045</v>
          </cell>
          <cell r="H66">
            <v>0.045</v>
          </cell>
          <cell r="I66">
            <v>0.045</v>
          </cell>
          <cell r="J66">
            <v>0.045</v>
          </cell>
          <cell r="K66">
            <v>0.045</v>
          </cell>
          <cell r="L66">
            <v>0.045</v>
          </cell>
          <cell r="M66">
            <v>0.045</v>
          </cell>
          <cell r="N66">
            <v>0.045</v>
          </cell>
          <cell r="O66">
            <v>0.045</v>
          </cell>
          <cell r="P66">
            <v>0.045</v>
          </cell>
          <cell r="Q66">
            <v>0.045</v>
          </cell>
          <cell r="R66">
            <v>0.045</v>
          </cell>
          <cell r="S66">
            <v>0.045</v>
          </cell>
          <cell r="T66">
            <v>0.045</v>
          </cell>
          <cell r="U66">
            <v>0.045</v>
          </cell>
          <cell r="V66">
            <v>0.045</v>
          </cell>
          <cell r="W66">
            <v>0.045</v>
          </cell>
          <cell r="X66">
            <v>0.045</v>
          </cell>
          <cell r="Y66">
            <v>0.045</v>
          </cell>
          <cell r="Z66">
            <v>0.045</v>
          </cell>
          <cell r="AA66">
            <v>0.045</v>
          </cell>
          <cell r="AB66">
            <v>0.045</v>
          </cell>
          <cell r="AC66">
            <v>0.045</v>
          </cell>
          <cell r="AD66">
            <v>0.045</v>
          </cell>
        </row>
        <row r="67">
          <cell r="D67">
            <v>0.11712851265488548</v>
          </cell>
          <cell r="E67">
            <v>0.11712851265488548</v>
          </cell>
          <cell r="F67">
            <v>0.11712851265488548</v>
          </cell>
          <cell r="G67">
            <v>0.11712851265488548</v>
          </cell>
          <cell r="H67">
            <v>0.11712851265488548</v>
          </cell>
          <cell r="I67">
            <v>0.11712851265488548</v>
          </cell>
          <cell r="J67">
            <v>0.11712851265488548</v>
          </cell>
          <cell r="K67">
            <v>0.11712851265488548</v>
          </cell>
          <cell r="L67">
            <v>0.11712851265488548</v>
          </cell>
          <cell r="M67">
            <v>0.11712851265488548</v>
          </cell>
          <cell r="N67">
            <v>0.11712851265488548</v>
          </cell>
          <cell r="O67">
            <v>0.11712851265488548</v>
          </cell>
          <cell r="P67">
            <v>0.11712851265488548</v>
          </cell>
          <cell r="Q67">
            <v>0.11712851265488548</v>
          </cell>
          <cell r="R67">
            <v>0.11712851265488548</v>
          </cell>
          <cell r="S67">
            <v>0.11712851265488548</v>
          </cell>
          <cell r="T67">
            <v>0.11712851265488548</v>
          </cell>
          <cell r="U67">
            <v>0.11712851265488548</v>
          </cell>
          <cell r="V67">
            <v>0.11712851265488548</v>
          </cell>
          <cell r="W67">
            <v>0.11712851265488548</v>
          </cell>
          <cell r="X67">
            <v>0.11712851265488548</v>
          </cell>
          <cell r="Y67">
            <v>0.11712851265488548</v>
          </cell>
          <cell r="Z67">
            <v>0.11712851265488548</v>
          </cell>
          <cell r="AA67">
            <v>0.11712851265488548</v>
          </cell>
          <cell r="AB67">
            <v>0.11712851265488548</v>
          </cell>
          <cell r="AC67">
            <v>0.11712851265488548</v>
          </cell>
          <cell r="AD67">
            <v>0.11712851265488548</v>
          </cell>
        </row>
        <row r="68">
          <cell r="D68">
            <v>0.2</v>
          </cell>
          <cell r="E68">
            <v>0.2</v>
          </cell>
          <cell r="F68">
            <v>0.2</v>
          </cell>
          <cell r="G68">
            <v>0.2</v>
          </cell>
          <cell r="H68">
            <v>0.2</v>
          </cell>
          <cell r="I68">
            <v>0.2</v>
          </cell>
          <cell r="J68">
            <v>0.2</v>
          </cell>
          <cell r="K68">
            <v>0.2</v>
          </cell>
          <cell r="L68">
            <v>0.2</v>
          </cell>
          <cell r="M68">
            <v>0.2</v>
          </cell>
          <cell r="N68">
            <v>0.2</v>
          </cell>
          <cell r="O68">
            <v>0.2</v>
          </cell>
          <cell r="P68">
            <v>0.2</v>
          </cell>
          <cell r="Q68">
            <v>0.2</v>
          </cell>
          <cell r="R68">
            <v>0.2</v>
          </cell>
          <cell r="S68">
            <v>0.2</v>
          </cell>
          <cell r="T68">
            <v>0.2</v>
          </cell>
          <cell r="U68">
            <v>0.2</v>
          </cell>
          <cell r="V68">
            <v>0.2</v>
          </cell>
          <cell r="W68">
            <v>0.2</v>
          </cell>
          <cell r="X68">
            <v>0.2</v>
          </cell>
          <cell r="Y68">
            <v>0.2</v>
          </cell>
          <cell r="Z68">
            <v>0.2</v>
          </cell>
          <cell r="AA68">
            <v>0.2</v>
          </cell>
          <cell r="AB68">
            <v>0.2</v>
          </cell>
          <cell r="AC68">
            <v>0.2</v>
          </cell>
          <cell r="AD68">
            <v>0.2</v>
          </cell>
        </row>
        <row r="75">
          <cell r="D75">
            <v>0.015</v>
          </cell>
          <cell r="E75">
            <v>0.015</v>
          </cell>
          <cell r="F75">
            <v>0.015</v>
          </cell>
          <cell r="G75">
            <v>0.015</v>
          </cell>
          <cell r="H75">
            <v>0.015</v>
          </cell>
          <cell r="I75">
            <v>0.015</v>
          </cell>
          <cell r="J75">
            <v>0.015</v>
          </cell>
          <cell r="K75">
            <v>0.015</v>
          </cell>
          <cell r="L75">
            <v>0.015</v>
          </cell>
          <cell r="M75">
            <v>0.015</v>
          </cell>
          <cell r="N75">
            <v>0.015</v>
          </cell>
          <cell r="O75">
            <v>0.015</v>
          </cell>
          <cell r="P75">
            <v>0.015</v>
          </cell>
          <cell r="Q75">
            <v>0.015</v>
          </cell>
          <cell r="R75">
            <v>0.015</v>
          </cell>
          <cell r="S75">
            <v>0.015</v>
          </cell>
          <cell r="T75">
            <v>0.015</v>
          </cell>
          <cell r="U75">
            <v>0.015</v>
          </cell>
          <cell r="V75">
            <v>0.015</v>
          </cell>
          <cell r="W75">
            <v>0.015</v>
          </cell>
          <cell r="X75">
            <v>0.015</v>
          </cell>
          <cell r="Y75">
            <v>0.015</v>
          </cell>
          <cell r="Z75">
            <v>0.015</v>
          </cell>
          <cell r="AA75">
            <v>0.015</v>
          </cell>
          <cell r="AB75">
            <v>0.015</v>
          </cell>
          <cell r="AC75">
            <v>0.015</v>
          </cell>
          <cell r="AD75">
            <v>0.015</v>
          </cell>
        </row>
        <row r="76">
          <cell r="D76">
            <v>0.025</v>
          </cell>
          <cell r="E76">
            <v>0.025</v>
          </cell>
          <cell r="F76">
            <v>0.025</v>
          </cell>
          <cell r="G76">
            <v>0.025</v>
          </cell>
          <cell r="H76">
            <v>0.025</v>
          </cell>
          <cell r="I76">
            <v>0.025</v>
          </cell>
          <cell r="J76">
            <v>0.025</v>
          </cell>
          <cell r="K76">
            <v>0.025</v>
          </cell>
          <cell r="L76">
            <v>0.025</v>
          </cell>
          <cell r="M76">
            <v>0.025</v>
          </cell>
          <cell r="N76">
            <v>0.025</v>
          </cell>
          <cell r="O76">
            <v>0.025</v>
          </cell>
          <cell r="P76">
            <v>0.025</v>
          </cell>
          <cell r="Q76">
            <v>0.025</v>
          </cell>
          <cell r="R76">
            <v>0.025</v>
          </cell>
          <cell r="S76">
            <v>0.025</v>
          </cell>
          <cell r="T76">
            <v>0.025</v>
          </cell>
          <cell r="U76">
            <v>0.025</v>
          </cell>
          <cell r="V76">
            <v>0.025</v>
          </cell>
          <cell r="W76">
            <v>0.025</v>
          </cell>
          <cell r="X76">
            <v>0.025</v>
          </cell>
          <cell r="Y76">
            <v>0.025</v>
          </cell>
          <cell r="Z76">
            <v>0.025</v>
          </cell>
          <cell r="AA76">
            <v>0.025</v>
          </cell>
          <cell r="AB76">
            <v>0.025</v>
          </cell>
          <cell r="AC76">
            <v>0.025</v>
          </cell>
          <cell r="AD76">
            <v>0.025</v>
          </cell>
        </row>
        <row r="77">
          <cell r="D77">
            <v>0.08</v>
          </cell>
          <cell r="E77">
            <v>0.08</v>
          </cell>
          <cell r="F77">
            <v>0.08</v>
          </cell>
          <cell r="G77">
            <v>0.08</v>
          </cell>
          <cell r="H77">
            <v>0.08</v>
          </cell>
          <cell r="I77">
            <v>0.08</v>
          </cell>
          <cell r="J77">
            <v>0.08</v>
          </cell>
          <cell r="K77">
            <v>0.08</v>
          </cell>
          <cell r="L77">
            <v>0.08</v>
          </cell>
          <cell r="M77">
            <v>0.08</v>
          </cell>
          <cell r="N77">
            <v>0.08</v>
          </cell>
          <cell r="O77">
            <v>0.08</v>
          </cell>
          <cell r="P77">
            <v>0.08</v>
          </cell>
          <cell r="Q77">
            <v>0.08</v>
          </cell>
          <cell r="R77">
            <v>0.08</v>
          </cell>
          <cell r="S77">
            <v>0.08</v>
          </cell>
          <cell r="T77">
            <v>0.08</v>
          </cell>
          <cell r="U77">
            <v>0.08</v>
          </cell>
          <cell r="V77">
            <v>0.08</v>
          </cell>
          <cell r="W77">
            <v>0.08</v>
          </cell>
          <cell r="X77">
            <v>0.08</v>
          </cell>
          <cell r="Y77">
            <v>0.08</v>
          </cell>
          <cell r="Z77">
            <v>0.08</v>
          </cell>
          <cell r="AA77">
            <v>0.08</v>
          </cell>
          <cell r="AB77">
            <v>0.08</v>
          </cell>
          <cell r="AC77">
            <v>0.08</v>
          </cell>
          <cell r="AD77">
            <v>0.08</v>
          </cell>
        </row>
        <row r="78">
          <cell r="D78">
            <v>0.17</v>
          </cell>
          <cell r="E78">
            <v>0.17</v>
          </cell>
          <cell r="F78">
            <v>0.17</v>
          </cell>
          <cell r="G78">
            <v>0.17</v>
          </cell>
          <cell r="H78">
            <v>0.17</v>
          </cell>
          <cell r="I78">
            <v>0.17</v>
          </cell>
          <cell r="J78">
            <v>0.17</v>
          </cell>
          <cell r="K78">
            <v>0.17</v>
          </cell>
          <cell r="L78">
            <v>0.17</v>
          </cell>
          <cell r="M78">
            <v>0.17</v>
          </cell>
          <cell r="N78">
            <v>0.17</v>
          </cell>
          <cell r="O78">
            <v>0.17</v>
          </cell>
          <cell r="P78">
            <v>0.17</v>
          </cell>
          <cell r="Q78">
            <v>0.17</v>
          </cell>
          <cell r="R78">
            <v>0.17</v>
          </cell>
          <cell r="S78">
            <v>0.17</v>
          </cell>
          <cell r="T78">
            <v>0.17</v>
          </cell>
          <cell r="U78">
            <v>0.17</v>
          </cell>
          <cell r="V78">
            <v>0.17</v>
          </cell>
          <cell r="W78">
            <v>0.17</v>
          </cell>
          <cell r="X78">
            <v>0.17</v>
          </cell>
          <cell r="Y78">
            <v>0.17</v>
          </cell>
          <cell r="Z78">
            <v>0.17</v>
          </cell>
          <cell r="AA78">
            <v>0.17</v>
          </cell>
          <cell r="AB78">
            <v>0.17</v>
          </cell>
          <cell r="AC78">
            <v>0.17</v>
          </cell>
          <cell r="AD78">
            <v>0.17</v>
          </cell>
        </row>
      </sheetData>
      <sheetData sheetId="2">
        <row r="4">
          <cell r="G4">
            <v>1</v>
          </cell>
          <cell r="H4">
            <v>1.028</v>
          </cell>
          <cell r="I4">
            <v>1.05884</v>
          </cell>
          <cell r="J4">
            <v>1.09484056</v>
          </cell>
          <cell r="K4">
            <v>1.1353496607199998</v>
          </cell>
          <cell r="L4">
            <v>1.1762222485059197</v>
          </cell>
          <cell r="M4">
            <v>1.2173900272036269</v>
          </cell>
          <cell r="N4">
            <v>1.2599986781557537</v>
          </cell>
          <cell r="O4">
            <v>1.3028386332130495</v>
          </cell>
          <cell r="P4">
            <v>1.3471351467422932</v>
          </cell>
          <cell r="Q4">
            <v>1.3915906065847887</v>
          </cell>
          <cell r="R4">
            <v>1.4375130966020866</v>
          </cell>
          <cell r="S4">
            <v>1.4835135156933534</v>
          </cell>
          <cell r="T4">
            <v>1.5309859481955408</v>
          </cell>
          <cell r="U4">
            <v>1.5799774985377981</v>
          </cell>
          <cell r="V4">
            <v>1.6305367784910076</v>
          </cell>
          <cell r="W4">
            <v>1.68271395540272</v>
          </cell>
          <cell r="X4">
            <v>1.7365608019756071</v>
          </cell>
          <cell r="Y4">
            <v>1.7921307476388266</v>
          </cell>
          <cell r="Z4">
            <v>1.8494789315632691</v>
          </cell>
          <cell r="AA4">
            <v>1.9086622573732939</v>
          </cell>
          <cell r="AB4">
            <v>1.9697394496092393</v>
          </cell>
          <cell r="AC4">
            <v>2.032771111996735</v>
          </cell>
          <cell r="AD4">
            <v>2.0978197875806304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. Założenia"/>
      <sheetName val="II. Obliczenia"/>
      <sheetName val="III.Wyniki"/>
    </sheetNames>
    <sheetDataSet>
      <sheetData sheetId="0">
        <row r="5">
          <cell r="E5">
            <v>1.053</v>
          </cell>
          <cell r="F5">
            <v>1.05</v>
          </cell>
          <cell r="G5">
            <v>1.048</v>
          </cell>
          <cell r="H5">
            <v>1.056</v>
          </cell>
          <cell r="I5">
            <v>1.052</v>
          </cell>
          <cell r="J5">
            <v>1.056</v>
          </cell>
          <cell r="K5">
            <v>1.061</v>
          </cell>
          <cell r="L5">
            <v>1.056</v>
          </cell>
          <cell r="M5">
            <v>1.052</v>
          </cell>
          <cell r="N5">
            <v>1.05</v>
          </cell>
          <cell r="O5">
            <v>1.049</v>
          </cell>
          <cell r="P5">
            <v>1.05</v>
          </cell>
          <cell r="Q5">
            <v>1.05</v>
          </cell>
          <cell r="R5">
            <v>1.05</v>
          </cell>
          <cell r="S5">
            <v>1.05</v>
          </cell>
          <cell r="T5">
            <v>1.05</v>
          </cell>
          <cell r="U5">
            <v>1.05</v>
          </cell>
          <cell r="V5">
            <v>1.05</v>
          </cell>
          <cell r="W5">
            <v>1.05</v>
          </cell>
          <cell r="X5">
            <v>1.05</v>
          </cell>
          <cell r="Y5">
            <v>1.05</v>
          </cell>
          <cell r="Z5">
            <v>1.05</v>
          </cell>
          <cell r="AA5">
            <v>1.05</v>
          </cell>
          <cell r="AB5">
            <v>1.05</v>
          </cell>
          <cell r="AC5">
            <v>1.05</v>
          </cell>
          <cell r="AD5">
            <v>1.05</v>
          </cell>
          <cell r="AE5">
            <v>1.05</v>
          </cell>
        </row>
        <row r="6">
          <cell r="G6">
            <v>1.02</v>
          </cell>
          <cell r="H6">
            <v>1.02</v>
          </cell>
          <cell r="I6">
            <v>1.02</v>
          </cell>
          <cell r="J6">
            <v>1.02</v>
          </cell>
          <cell r="K6">
            <v>1.02</v>
          </cell>
          <cell r="L6">
            <v>1.02</v>
          </cell>
          <cell r="M6">
            <v>1.02</v>
          </cell>
          <cell r="N6">
            <v>1.02</v>
          </cell>
          <cell r="O6">
            <v>1.02</v>
          </cell>
          <cell r="P6">
            <v>1.02</v>
          </cell>
          <cell r="Q6">
            <v>1.02</v>
          </cell>
          <cell r="R6">
            <v>1.02</v>
          </cell>
          <cell r="S6">
            <v>1.02</v>
          </cell>
          <cell r="T6">
            <v>1.02</v>
          </cell>
          <cell r="U6">
            <v>1.02</v>
          </cell>
          <cell r="V6">
            <v>1.02</v>
          </cell>
          <cell r="W6">
            <v>1.02</v>
          </cell>
          <cell r="X6">
            <v>1.02</v>
          </cell>
          <cell r="Y6">
            <v>1.02</v>
          </cell>
          <cell r="Z6">
            <v>1.02</v>
          </cell>
          <cell r="AA6">
            <v>1.02</v>
          </cell>
          <cell r="AB6">
            <v>1.02</v>
          </cell>
          <cell r="AC6">
            <v>1.02</v>
          </cell>
          <cell r="AD6">
            <v>1.02</v>
          </cell>
          <cell r="AE6">
            <v>1.02</v>
          </cell>
        </row>
        <row r="7">
          <cell r="E7">
            <v>1.01</v>
          </cell>
          <cell r="F7">
            <v>1.01</v>
          </cell>
          <cell r="G7">
            <v>1.01</v>
          </cell>
          <cell r="H7">
            <v>1.015</v>
          </cell>
          <cell r="I7">
            <v>1.02</v>
          </cell>
          <cell r="J7">
            <v>1.025</v>
          </cell>
          <cell r="K7">
            <v>1.025</v>
          </cell>
          <cell r="L7">
            <v>1.03</v>
          </cell>
          <cell r="M7">
            <v>1.03</v>
          </cell>
          <cell r="N7">
            <v>1.03</v>
          </cell>
          <cell r="O7">
            <v>1.03</v>
          </cell>
          <cell r="P7">
            <v>1.03</v>
          </cell>
          <cell r="Q7">
            <v>1.03</v>
          </cell>
          <cell r="R7">
            <v>1.03</v>
          </cell>
          <cell r="S7">
            <v>1.03</v>
          </cell>
          <cell r="T7">
            <v>1.03</v>
          </cell>
          <cell r="U7">
            <v>1.03</v>
          </cell>
          <cell r="V7">
            <v>1.03</v>
          </cell>
          <cell r="W7">
            <v>1.03</v>
          </cell>
          <cell r="X7">
            <v>1.03</v>
          </cell>
          <cell r="Y7">
            <v>1.03</v>
          </cell>
          <cell r="Z7">
            <v>1.03</v>
          </cell>
          <cell r="AA7">
            <v>1.03</v>
          </cell>
          <cell r="AB7">
            <v>1.03</v>
          </cell>
          <cell r="AC7">
            <v>1.03</v>
          </cell>
          <cell r="AD7">
            <v>1.03</v>
          </cell>
          <cell r="AE7">
            <v>1.03</v>
          </cell>
        </row>
        <row r="8">
          <cell r="E8">
            <v>1.035</v>
          </cell>
          <cell r="F8">
            <v>1.03</v>
          </cell>
          <cell r="G8">
            <v>1.015</v>
          </cell>
          <cell r="H8">
            <v>1.022</v>
          </cell>
          <cell r="I8">
            <v>1.025</v>
          </cell>
          <cell r="J8">
            <v>1.03</v>
          </cell>
          <cell r="K8">
            <v>1.034</v>
          </cell>
          <cell r="L8">
            <v>1.037</v>
          </cell>
          <cell r="M8">
            <v>1.036</v>
          </cell>
          <cell r="N8">
            <v>1.035</v>
          </cell>
          <cell r="O8">
            <v>1.035</v>
          </cell>
          <cell r="P8">
            <v>1.034</v>
          </cell>
          <cell r="Q8">
            <v>1.034</v>
          </cell>
          <cell r="R8">
            <v>1.033</v>
          </cell>
          <cell r="S8">
            <v>1.033</v>
          </cell>
          <cell r="T8">
            <v>1.032</v>
          </cell>
          <cell r="U8">
            <v>1.032</v>
          </cell>
          <cell r="V8">
            <v>1.032</v>
          </cell>
          <cell r="W8">
            <v>1.032</v>
          </cell>
          <cell r="X8">
            <v>1.032</v>
          </cell>
          <cell r="Y8">
            <v>1.032</v>
          </cell>
          <cell r="Z8">
            <v>1.032</v>
          </cell>
          <cell r="AA8">
            <v>1.032</v>
          </cell>
          <cell r="AB8">
            <v>1.032</v>
          </cell>
          <cell r="AC8">
            <v>1.032</v>
          </cell>
          <cell r="AD8">
            <v>1.032</v>
          </cell>
          <cell r="AE8">
            <v>1.032</v>
          </cell>
        </row>
        <row r="10">
          <cell r="E10">
            <v>0.19</v>
          </cell>
          <cell r="F10">
            <v>0.19</v>
          </cell>
          <cell r="G10">
            <v>0.19</v>
          </cell>
          <cell r="H10">
            <v>0.19</v>
          </cell>
          <cell r="I10">
            <v>0.19</v>
          </cell>
          <cell r="J10">
            <v>0.19</v>
          </cell>
          <cell r="K10">
            <v>0.19</v>
          </cell>
          <cell r="L10">
            <v>0.19</v>
          </cell>
          <cell r="M10">
            <v>0.19</v>
          </cell>
          <cell r="N10">
            <v>0.19</v>
          </cell>
          <cell r="O10">
            <v>0.19</v>
          </cell>
          <cell r="P10">
            <v>0.19</v>
          </cell>
          <cell r="Q10">
            <v>0.19</v>
          </cell>
          <cell r="R10">
            <v>0.19</v>
          </cell>
          <cell r="S10">
            <v>0.19</v>
          </cell>
          <cell r="T10">
            <v>0.19</v>
          </cell>
          <cell r="U10">
            <v>0.19</v>
          </cell>
          <cell r="V10">
            <v>0.19</v>
          </cell>
          <cell r="W10">
            <v>0.19</v>
          </cell>
          <cell r="X10">
            <v>0.19</v>
          </cell>
          <cell r="Y10">
            <v>0.19</v>
          </cell>
          <cell r="Z10">
            <v>0.19</v>
          </cell>
          <cell r="AA10">
            <v>0.19</v>
          </cell>
          <cell r="AB10">
            <v>0.19</v>
          </cell>
          <cell r="AC10">
            <v>0.19</v>
          </cell>
          <cell r="AD10">
            <v>0.19</v>
          </cell>
          <cell r="AE10">
            <v>0.19</v>
          </cell>
        </row>
        <row r="12">
          <cell r="A12" t="str">
            <v>8.</v>
          </cell>
          <cell r="C12" t="str">
            <v>Stawka VAT dla usług komunalnych</v>
          </cell>
          <cell r="D12" t="str">
            <v>%</v>
          </cell>
          <cell r="E12">
            <v>0.07</v>
          </cell>
          <cell r="F12">
            <v>0.07</v>
          </cell>
          <cell r="G12">
            <v>0.07</v>
          </cell>
          <cell r="H12">
            <v>0.07</v>
          </cell>
          <cell r="I12">
            <v>0.07</v>
          </cell>
          <cell r="J12">
            <v>0.07</v>
          </cell>
          <cell r="K12">
            <v>0.07</v>
          </cell>
          <cell r="L12">
            <v>0.07</v>
          </cell>
          <cell r="M12">
            <v>0.07</v>
          </cell>
          <cell r="N12">
            <v>0.07</v>
          </cell>
          <cell r="O12">
            <v>0.07</v>
          </cell>
          <cell r="P12">
            <v>0.07</v>
          </cell>
          <cell r="Q12">
            <v>0.07</v>
          </cell>
          <cell r="R12">
            <v>0.07</v>
          </cell>
          <cell r="S12">
            <v>0.07</v>
          </cell>
          <cell r="T12">
            <v>0.07</v>
          </cell>
          <cell r="U12">
            <v>0.07</v>
          </cell>
          <cell r="V12">
            <v>0.07</v>
          </cell>
          <cell r="W12">
            <v>0.07</v>
          </cell>
          <cell r="X12">
            <v>0.07</v>
          </cell>
          <cell r="Y12">
            <v>0.07</v>
          </cell>
          <cell r="Z12">
            <v>0.07</v>
          </cell>
          <cell r="AA12">
            <v>0.07</v>
          </cell>
          <cell r="AB12">
            <v>0.07</v>
          </cell>
          <cell r="AC12">
            <v>0.07</v>
          </cell>
          <cell r="AD12">
            <v>0.07</v>
          </cell>
          <cell r="AE12">
            <v>0.07</v>
          </cell>
        </row>
        <row r="15">
          <cell r="A15">
            <v>1</v>
          </cell>
          <cell r="C15" t="str">
            <v>Podatek od nieruchomości w stosunku do wartości brutto budowli </v>
          </cell>
          <cell r="D15" t="str">
            <v>%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63">
          <cell r="A63">
            <v>2</v>
          </cell>
          <cell r="B63" t="str">
            <v>Assumed level of reinvestments</v>
          </cell>
          <cell r="C63" t="str">
            <v>Zakładany poziom reinwestycji w istniejącym majątku - woda</v>
          </cell>
          <cell r="H63">
            <v>0.01</v>
          </cell>
          <cell r="I63">
            <v>0.01</v>
          </cell>
          <cell r="J63">
            <v>0.01</v>
          </cell>
          <cell r="K63">
            <v>0.01</v>
          </cell>
          <cell r="L63">
            <v>0.01</v>
          </cell>
          <cell r="M63">
            <v>0.01</v>
          </cell>
          <cell r="N63">
            <v>0.01</v>
          </cell>
          <cell r="O63">
            <v>0.01</v>
          </cell>
          <cell r="P63">
            <v>0.01</v>
          </cell>
          <cell r="Q63">
            <v>0.01</v>
          </cell>
          <cell r="R63">
            <v>0.01</v>
          </cell>
          <cell r="S63">
            <v>0.01</v>
          </cell>
          <cell r="T63">
            <v>0.01</v>
          </cell>
          <cell r="U63">
            <v>0.01</v>
          </cell>
          <cell r="V63">
            <v>0.01</v>
          </cell>
          <cell r="W63">
            <v>0.01</v>
          </cell>
          <cell r="X63">
            <v>0.01</v>
          </cell>
          <cell r="Y63">
            <v>0.01</v>
          </cell>
          <cell r="Z63">
            <v>0.01</v>
          </cell>
          <cell r="AA63">
            <v>0.01</v>
          </cell>
          <cell r="AB63">
            <v>0.01</v>
          </cell>
          <cell r="AC63">
            <v>0.01</v>
          </cell>
          <cell r="AD63">
            <v>0.01</v>
          </cell>
          <cell r="AE63">
            <v>0.01</v>
          </cell>
        </row>
        <row r="64">
          <cell r="A64">
            <v>3</v>
          </cell>
          <cell r="B64" t="str">
            <v>Assumed level of reinvestments</v>
          </cell>
          <cell r="C64" t="str">
            <v>Zakładany poziom reinwestycji w istniejącym majątku - ścieki</v>
          </cell>
          <cell r="H64">
            <v>0.01</v>
          </cell>
          <cell r="I64">
            <v>0.01</v>
          </cell>
          <cell r="J64">
            <v>0.01</v>
          </cell>
          <cell r="K64">
            <v>0.01</v>
          </cell>
          <cell r="L64">
            <v>0.01</v>
          </cell>
          <cell r="M64">
            <v>0.01</v>
          </cell>
          <cell r="N64">
            <v>0.01</v>
          </cell>
          <cell r="O64">
            <v>0.01</v>
          </cell>
          <cell r="P64">
            <v>0.01</v>
          </cell>
          <cell r="Q64">
            <v>0.01</v>
          </cell>
          <cell r="R64">
            <v>0.01</v>
          </cell>
          <cell r="S64">
            <v>0.01</v>
          </cell>
          <cell r="T64">
            <v>0.01</v>
          </cell>
          <cell r="U64">
            <v>0.01</v>
          </cell>
          <cell r="V64">
            <v>0.01</v>
          </cell>
          <cell r="W64">
            <v>0.01</v>
          </cell>
          <cell r="X64">
            <v>0.01</v>
          </cell>
          <cell r="Y64">
            <v>0.01</v>
          </cell>
          <cell r="Z64">
            <v>0.01</v>
          </cell>
          <cell r="AA64">
            <v>0.01</v>
          </cell>
          <cell r="AB64">
            <v>0.01</v>
          </cell>
          <cell r="AC64">
            <v>0.01</v>
          </cell>
          <cell r="AD64">
            <v>0.01</v>
          </cell>
          <cell r="AE64">
            <v>0.01</v>
          </cell>
        </row>
        <row r="68">
          <cell r="E68">
            <v>0.025</v>
          </cell>
        </row>
        <row r="69">
          <cell r="E69">
            <v>0.125</v>
          </cell>
        </row>
        <row r="70">
          <cell r="E70">
            <v>0.17</v>
          </cell>
        </row>
        <row r="72">
          <cell r="E72">
            <v>0.015</v>
          </cell>
        </row>
        <row r="73">
          <cell r="E73">
            <v>0.08</v>
          </cell>
        </row>
        <row r="74">
          <cell r="E74">
            <v>0.17</v>
          </cell>
        </row>
        <row r="76">
          <cell r="E76">
            <v>0.015</v>
          </cell>
        </row>
        <row r="77">
          <cell r="E77">
            <v>0.08</v>
          </cell>
        </row>
        <row r="78">
          <cell r="E78">
            <v>0.17</v>
          </cell>
        </row>
        <row r="308">
          <cell r="D308">
            <v>0.04</v>
          </cell>
        </row>
        <row r="311">
          <cell r="D311">
            <v>0.08</v>
          </cell>
        </row>
      </sheetData>
      <sheetData sheetId="1">
        <row r="4">
          <cell r="A4">
            <v>1</v>
          </cell>
          <cell r="C4" t="str">
            <v>Inflacja skumulowana (2006)</v>
          </cell>
          <cell r="D4" t="str">
            <v>%</v>
          </cell>
          <cell r="H4">
            <v>1</v>
          </cell>
          <cell r="I4">
            <v>1.025</v>
          </cell>
          <cell r="J4">
            <v>1.05575</v>
          </cell>
          <cell r="K4">
            <v>1.0916455</v>
          </cell>
          <cell r="L4">
            <v>1.1320363835</v>
          </cell>
          <cell r="M4">
            <v>1.172789693306</v>
          </cell>
          <cell r="N4">
            <v>1.21383733257171</v>
          </cell>
          <cell r="O4">
            <v>1.2563216392117198</v>
          </cell>
          <cell r="P4">
            <v>1.2990365749449182</v>
          </cell>
          <cell r="Q4">
            <v>1.3432038184930455</v>
          </cell>
          <cell r="R4">
            <v>1.3875295445033158</v>
          </cell>
          <cell r="S4">
            <v>1.433318019471925</v>
          </cell>
          <cell r="T4">
            <v>1.4791841960950267</v>
          </cell>
          <cell r="U4">
            <v>1.5265180903700677</v>
          </cell>
          <cell r="V4">
            <v>1.57536666926191</v>
          </cell>
          <cell r="W4">
            <v>1.625778402678291</v>
          </cell>
          <cell r="X4">
            <v>1.6778033115639965</v>
          </cell>
          <cell r="Y4">
            <v>1.7314930175340444</v>
          </cell>
          <cell r="Z4">
            <v>1.7869007940951338</v>
          </cell>
          <cell r="AA4">
            <v>1.8440816195061782</v>
          </cell>
          <cell r="AB4">
            <v>1.903092231330376</v>
          </cell>
          <cell r="AC4">
            <v>1.9639911827329481</v>
          </cell>
          <cell r="AD4">
            <v>2.0268389005804024</v>
          </cell>
          <cell r="AE4">
            <v>2.0916977453989753</v>
          </cell>
        </row>
        <row r="957">
          <cell r="E957">
            <v>0.12275678788779182</v>
          </cell>
        </row>
        <row r="958">
          <cell r="E958">
            <v>0.8772432121122082</v>
          </cell>
        </row>
        <row r="959">
          <cell r="E959">
            <v>0</v>
          </cell>
        </row>
        <row r="973">
          <cell r="D973">
            <v>0.72</v>
          </cell>
        </row>
        <row r="2395">
          <cell r="D2395">
            <v>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. Założenia"/>
      <sheetName val="II. Obliczenia W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. Założenia"/>
      <sheetName val="II. Obliczeni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 Założenia"/>
      <sheetName val="II. Obliczeni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 Założenia"/>
      <sheetName val="II. Obliczenia WI"/>
      <sheetName val="II. Obliczenia W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39"/>
  <sheetViews>
    <sheetView showGridLines="0" workbookViewId="0" topLeftCell="AB1">
      <selection activeCell="AJ17" sqref="AJ17"/>
    </sheetView>
  </sheetViews>
  <sheetFormatPr defaultColWidth="9.140625" defaultRowHeight="12.75"/>
  <cols>
    <col min="1" max="1" width="5.7109375" style="4" hidden="1" customWidth="1"/>
    <col min="2" max="2" width="5.7109375" style="7" customWidth="1"/>
    <col min="3" max="3" width="49.28125" style="8" customWidth="1"/>
    <col min="4" max="4" width="10.7109375" style="8" customWidth="1"/>
    <col min="5" max="5" width="12.7109375" style="8" customWidth="1"/>
    <col min="6" max="6" width="12.7109375" style="4" customWidth="1"/>
    <col min="7" max="12" width="12.7109375" style="4" hidden="1" customWidth="1"/>
    <col min="13" max="42" width="12.7109375" style="4" customWidth="1"/>
    <col min="43" max="45" width="15.7109375" style="4" customWidth="1"/>
    <col min="46" max="16384" width="9.140625" style="4" customWidth="1"/>
  </cols>
  <sheetData>
    <row r="1" spans="2:13" ht="15" customHeight="1">
      <c r="B1" s="4"/>
      <c r="C1" s="3" t="s">
        <v>15</v>
      </c>
      <c r="M1" s="60"/>
    </row>
    <row r="2" spans="2:3" ht="15" customHeight="1">
      <c r="B2" s="4"/>
      <c r="C2" s="3" t="s">
        <v>166</v>
      </c>
    </row>
    <row r="3" spans="2:3" ht="15" customHeight="1">
      <c r="B3" s="4"/>
      <c r="C3" s="3"/>
    </row>
    <row r="4" spans="2:42" ht="15" customHeight="1">
      <c r="B4" s="5"/>
      <c r="C4" s="9"/>
      <c r="D4" s="9"/>
      <c r="E4" s="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2:42" ht="19.5" customHeight="1">
      <c r="B5" s="87" t="s">
        <v>0</v>
      </c>
      <c r="C5" s="88" t="s">
        <v>1</v>
      </c>
      <c r="D5" s="88" t="s">
        <v>8</v>
      </c>
      <c r="E5" s="88" t="s">
        <v>46</v>
      </c>
      <c r="F5" s="88"/>
      <c r="G5" s="87" t="s">
        <v>44</v>
      </c>
      <c r="H5" s="87"/>
      <c r="I5" s="87"/>
      <c r="J5" s="87"/>
      <c r="K5" s="87" t="s">
        <v>45</v>
      </c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</row>
    <row r="6" spans="2:45" ht="19.5" customHeight="1">
      <c r="B6" s="89"/>
      <c r="C6" s="89"/>
      <c r="D6" s="88"/>
      <c r="E6" s="88"/>
      <c r="F6" s="88"/>
      <c r="G6" s="87">
        <v>2007</v>
      </c>
      <c r="H6" s="87"/>
      <c r="I6" s="87">
        <v>2008</v>
      </c>
      <c r="J6" s="87"/>
      <c r="K6" s="87">
        <v>2009</v>
      </c>
      <c r="L6" s="87"/>
      <c r="M6" s="87">
        <v>2010</v>
      </c>
      <c r="N6" s="87"/>
      <c r="O6" s="87">
        <v>2011</v>
      </c>
      <c r="P6" s="87"/>
      <c r="Q6" s="87">
        <v>2012</v>
      </c>
      <c r="R6" s="87"/>
      <c r="S6" s="87">
        <v>2013</v>
      </c>
      <c r="T6" s="87"/>
      <c r="U6" s="87">
        <v>2014</v>
      </c>
      <c r="V6" s="87"/>
      <c r="W6" s="87">
        <v>2015</v>
      </c>
      <c r="X6" s="87"/>
      <c r="Y6" s="87">
        <v>2016</v>
      </c>
      <c r="Z6" s="87"/>
      <c r="AA6" s="87">
        <v>2017</v>
      </c>
      <c r="AB6" s="87"/>
      <c r="AC6" s="87">
        <v>2018</v>
      </c>
      <c r="AD6" s="87"/>
      <c r="AE6" s="87">
        <v>2019</v>
      </c>
      <c r="AF6" s="87"/>
      <c r="AG6" s="87">
        <v>2020</v>
      </c>
      <c r="AH6" s="87"/>
      <c r="AI6" s="87">
        <v>2021</v>
      </c>
      <c r="AJ6" s="87"/>
      <c r="AK6" s="87">
        <v>2022</v>
      </c>
      <c r="AL6" s="87"/>
      <c r="AM6" s="87">
        <v>2023</v>
      </c>
      <c r="AN6" s="87"/>
      <c r="AO6" s="87">
        <v>2024</v>
      </c>
      <c r="AP6" s="87"/>
      <c r="AQ6" s="5"/>
      <c r="AR6" s="5"/>
      <c r="AS6" s="5"/>
    </row>
    <row r="7" spans="2:42" ht="30" customHeight="1">
      <c r="B7" s="89"/>
      <c r="C7" s="89"/>
      <c r="D7" s="88"/>
      <c r="E7" s="49" t="s">
        <v>16</v>
      </c>
      <c r="F7" s="49" t="s">
        <v>17</v>
      </c>
      <c r="G7" s="49" t="s">
        <v>16</v>
      </c>
      <c r="H7" s="49" t="s">
        <v>17</v>
      </c>
      <c r="I7" s="49" t="s">
        <v>16</v>
      </c>
      <c r="J7" s="49" t="s">
        <v>17</v>
      </c>
      <c r="K7" s="49" t="s">
        <v>16</v>
      </c>
      <c r="L7" s="49" t="s">
        <v>17</v>
      </c>
      <c r="M7" s="49" t="s">
        <v>16</v>
      </c>
      <c r="N7" s="49" t="s">
        <v>17</v>
      </c>
      <c r="O7" s="49" t="s">
        <v>16</v>
      </c>
      <c r="P7" s="49" t="s">
        <v>17</v>
      </c>
      <c r="Q7" s="49" t="s">
        <v>16</v>
      </c>
      <c r="R7" s="49" t="s">
        <v>17</v>
      </c>
      <c r="S7" s="49" t="s">
        <v>16</v>
      </c>
      <c r="T7" s="49" t="s">
        <v>17</v>
      </c>
      <c r="U7" s="49" t="s">
        <v>16</v>
      </c>
      <c r="V7" s="49" t="s">
        <v>17</v>
      </c>
      <c r="W7" s="49" t="s">
        <v>16</v>
      </c>
      <c r="X7" s="49" t="s">
        <v>17</v>
      </c>
      <c r="Y7" s="49" t="s">
        <v>16</v>
      </c>
      <c r="Z7" s="49" t="s">
        <v>17</v>
      </c>
      <c r="AA7" s="49" t="s">
        <v>16</v>
      </c>
      <c r="AB7" s="49" t="s">
        <v>17</v>
      </c>
      <c r="AC7" s="49" t="s">
        <v>16</v>
      </c>
      <c r="AD7" s="49" t="s">
        <v>17</v>
      </c>
      <c r="AE7" s="49" t="s">
        <v>16</v>
      </c>
      <c r="AF7" s="49" t="s">
        <v>17</v>
      </c>
      <c r="AG7" s="49" t="s">
        <v>16</v>
      </c>
      <c r="AH7" s="49" t="s">
        <v>17</v>
      </c>
      <c r="AI7" s="49" t="s">
        <v>16</v>
      </c>
      <c r="AJ7" s="49" t="s">
        <v>17</v>
      </c>
      <c r="AK7" s="49" t="s">
        <v>16</v>
      </c>
      <c r="AL7" s="49" t="s">
        <v>17</v>
      </c>
      <c r="AM7" s="49" t="s">
        <v>16</v>
      </c>
      <c r="AN7" s="49" t="s">
        <v>17</v>
      </c>
      <c r="AO7" s="49" t="s">
        <v>16</v>
      </c>
      <c r="AP7" s="49" t="s">
        <v>17</v>
      </c>
    </row>
    <row r="8" spans="2:42" s="59" customFormat="1" ht="15" customHeight="1">
      <c r="B8" s="55" t="s">
        <v>9</v>
      </c>
      <c r="C8" s="56" t="s">
        <v>18</v>
      </c>
      <c r="D8" s="57" t="s">
        <v>163</v>
      </c>
      <c r="E8" s="56">
        <f aca="true" t="shared" si="0" ref="E8:F12">G8+I8+K8+M8+O8+Q8+AO8</f>
        <v>0</v>
      </c>
      <c r="F8" s="56">
        <f t="shared" si="0"/>
        <v>0</v>
      </c>
      <c r="G8" s="58">
        <f aca="true" t="shared" si="1" ref="G8:T8">G9+G10</f>
        <v>0</v>
      </c>
      <c r="H8" s="58">
        <f t="shared" si="1"/>
        <v>0</v>
      </c>
      <c r="I8" s="58">
        <f t="shared" si="1"/>
        <v>0</v>
      </c>
      <c r="J8" s="58">
        <f t="shared" si="1"/>
        <v>0</v>
      </c>
      <c r="K8" s="58">
        <f t="shared" si="1"/>
        <v>0</v>
      </c>
      <c r="L8" s="58">
        <f t="shared" si="1"/>
        <v>0</v>
      </c>
      <c r="M8" s="58">
        <f t="shared" si="1"/>
        <v>0</v>
      </c>
      <c r="N8" s="58">
        <f t="shared" si="1"/>
        <v>0</v>
      </c>
      <c r="O8" s="58">
        <f t="shared" si="1"/>
        <v>0</v>
      </c>
      <c r="P8" s="58">
        <f t="shared" si="1"/>
        <v>0</v>
      </c>
      <c r="Q8" s="58">
        <f t="shared" si="1"/>
        <v>0</v>
      </c>
      <c r="R8" s="58">
        <f t="shared" si="1"/>
        <v>0</v>
      </c>
      <c r="S8" s="58">
        <f t="shared" si="1"/>
        <v>0</v>
      </c>
      <c r="T8" s="58">
        <f t="shared" si="1"/>
        <v>0</v>
      </c>
      <c r="U8" s="58">
        <f aca="true" t="shared" si="2" ref="U8:AP8">U9+U10</f>
        <v>0</v>
      </c>
      <c r="V8" s="58">
        <f t="shared" si="2"/>
        <v>0</v>
      </c>
      <c r="W8" s="58">
        <f t="shared" si="2"/>
        <v>0</v>
      </c>
      <c r="X8" s="58">
        <f t="shared" si="2"/>
        <v>0</v>
      </c>
      <c r="Y8" s="58">
        <f t="shared" si="2"/>
        <v>0</v>
      </c>
      <c r="Z8" s="58">
        <f t="shared" si="2"/>
        <v>0</v>
      </c>
      <c r="AA8" s="58">
        <f t="shared" si="2"/>
        <v>0</v>
      </c>
      <c r="AB8" s="58">
        <f t="shared" si="2"/>
        <v>0</v>
      </c>
      <c r="AC8" s="58">
        <f t="shared" si="2"/>
        <v>0</v>
      </c>
      <c r="AD8" s="58">
        <f t="shared" si="2"/>
        <v>0</v>
      </c>
      <c r="AE8" s="58">
        <f t="shared" si="2"/>
        <v>0</v>
      </c>
      <c r="AF8" s="58">
        <f t="shared" si="2"/>
        <v>0</v>
      </c>
      <c r="AG8" s="58">
        <f t="shared" si="2"/>
        <v>0</v>
      </c>
      <c r="AH8" s="58">
        <f t="shared" si="2"/>
        <v>0</v>
      </c>
      <c r="AI8" s="58">
        <f t="shared" si="2"/>
        <v>0</v>
      </c>
      <c r="AJ8" s="58">
        <f t="shared" si="2"/>
        <v>0</v>
      </c>
      <c r="AK8" s="58">
        <f t="shared" si="2"/>
        <v>0</v>
      </c>
      <c r="AL8" s="58">
        <f t="shared" si="2"/>
        <v>0</v>
      </c>
      <c r="AM8" s="58">
        <f t="shared" si="2"/>
        <v>0</v>
      </c>
      <c r="AN8" s="58">
        <f t="shared" si="2"/>
        <v>0</v>
      </c>
      <c r="AO8" s="58">
        <f t="shared" si="2"/>
        <v>0</v>
      </c>
      <c r="AP8" s="58">
        <f t="shared" si="2"/>
        <v>0</v>
      </c>
    </row>
    <row r="9" spans="2:42" s="12" customFormat="1" ht="15" customHeight="1">
      <c r="B9" s="50" t="s">
        <v>19</v>
      </c>
      <c r="C9" s="10" t="s">
        <v>47</v>
      </c>
      <c r="D9" s="14" t="s">
        <v>163</v>
      </c>
      <c r="E9" s="10">
        <f t="shared" si="0"/>
        <v>0</v>
      </c>
      <c r="F9" s="10">
        <f t="shared" si="0"/>
        <v>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2:42" s="12" customFormat="1" ht="15" customHeight="1">
      <c r="B10" s="50" t="s">
        <v>48</v>
      </c>
      <c r="C10" s="10" t="s">
        <v>47</v>
      </c>
      <c r="D10" s="14" t="s">
        <v>163</v>
      </c>
      <c r="E10" s="10">
        <f t="shared" si="0"/>
        <v>0</v>
      </c>
      <c r="F10" s="10">
        <f t="shared" si="0"/>
        <v>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2:42" s="59" customFormat="1" ht="15" customHeight="1">
      <c r="B11" s="55" t="s">
        <v>10</v>
      </c>
      <c r="C11" s="56" t="s">
        <v>20</v>
      </c>
      <c r="D11" s="57" t="s">
        <v>163</v>
      </c>
      <c r="E11" s="56">
        <f t="shared" si="0"/>
        <v>0</v>
      </c>
      <c r="F11" s="56">
        <f t="shared" si="0"/>
        <v>0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</row>
    <row r="12" spans="2:42" s="59" customFormat="1" ht="15" customHeight="1">
      <c r="B12" s="55" t="s">
        <v>11</v>
      </c>
      <c r="C12" s="56" t="s">
        <v>21</v>
      </c>
      <c r="D12" s="57" t="s">
        <v>163</v>
      </c>
      <c r="E12" s="56">
        <f t="shared" si="0"/>
        <v>0</v>
      </c>
      <c r="F12" s="56">
        <f t="shared" si="0"/>
        <v>0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</row>
    <row r="13" spans="2:42" s="59" customFormat="1" ht="15" customHeight="1">
      <c r="B13" s="55" t="s">
        <v>12</v>
      </c>
      <c r="C13" s="56" t="s">
        <v>22</v>
      </c>
      <c r="D13" s="57" t="s">
        <v>163</v>
      </c>
      <c r="E13" s="56">
        <f aca="true" t="shared" si="3" ref="E13:E33">G13+I13+K13+M13+O13+Q13+AO13</f>
        <v>0</v>
      </c>
      <c r="F13" s="56">
        <f aca="true" t="shared" si="4" ref="F13:F33">H13+J13+L13+N13+P13+R13+AP13</f>
        <v>0</v>
      </c>
      <c r="G13" s="58">
        <f aca="true" t="shared" si="5" ref="G13:T13">G14+G15</f>
        <v>0</v>
      </c>
      <c r="H13" s="58">
        <f t="shared" si="5"/>
        <v>0</v>
      </c>
      <c r="I13" s="58">
        <f t="shared" si="5"/>
        <v>0</v>
      </c>
      <c r="J13" s="58">
        <f t="shared" si="5"/>
        <v>0</v>
      </c>
      <c r="K13" s="58">
        <f t="shared" si="5"/>
        <v>0</v>
      </c>
      <c r="L13" s="58">
        <f t="shared" si="5"/>
        <v>0</v>
      </c>
      <c r="M13" s="58">
        <f t="shared" si="5"/>
        <v>0</v>
      </c>
      <c r="N13" s="58">
        <f t="shared" si="5"/>
        <v>0</v>
      </c>
      <c r="O13" s="58">
        <f t="shared" si="5"/>
        <v>0</v>
      </c>
      <c r="P13" s="58">
        <f t="shared" si="5"/>
        <v>0</v>
      </c>
      <c r="Q13" s="58">
        <f t="shared" si="5"/>
        <v>0</v>
      </c>
      <c r="R13" s="58">
        <f t="shared" si="5"/>
        <v>0</v>
      </c>
      <c r="S13" s="58">
        <f t="shared" si="5"/>
        <v>0</v>
      </c>
      <c r="T13" s="58">
        <f t="shared" si="5"/>
        <v>0</v>
      </c>
      <c r="U13" s="58">
        <f aca="true" t="shared" si="6" ref="U13:AP13">U14+U15</f>
        <v>0</v>
      </c>
      <c r="V13" s="58">
        <f t="shared" si="6"/>
        <v>0</v>
      </c>
      <c r="W13" s="58">
        <f t="shared" si="6"/>
        <v>0</v>
      </c>
      <c r="X13" s="58">
        <f t="shared" si="6"/>
        <v>0</v>
      </c>
      <c r="Y13" s="58">
        <f t="shared" si="6"/>
        <v>0</v>
      </c>
      <c r="Z13" s="58">
        <f t="shared" si="6"/>
        <v>0</v>
      </c>
      <c r="AA13" s="58">
        <f t="shared" si="6"/>
        <v>0</v>
      </c>
      <c r="AB13" s="58">
        <f t="shared" si="6"/>
        <v>0</v>
      </c>
      <c r="AC13" s="58">
        <f t="shared" si="6"/>
        <v>0</v>
      </c>
      <c r="AD13" s="58">
        <f t="shared" si="6"/>
        <v>0</v>
      </c>
      <c r="AE13" s="58">
        <f t="shared" si="6"/>
        <v>0</v>
      </c>
      <c r="AF13" s="58">
        <f t="shared" si="6"/>
        <v>0</v>
      </c>
      <c r="AG13" s="58">
        <f t="shared" si="6"/>
        <v>0</v>
      </c>
      <c r="AH13" s="58">
        <f t="shared" si="6"/>
        <v>0</v>
      </c>
      <c r="AI13" s="58">
        <f t="shared" si="6"/>
        <v>0</v>
      </c>
      <c r="AJ13" s="58">
        <f t="shared" si="6"/>
        <v>0</v>
      </c>
      <c r="AK13" s="58">
        <f t="shared" si="6"/>
        <v>0</v>
      </c>
      <c r="AL13" s="58">
        <f t="shared" si="6"/>
        <v>0</v>
      </c>
      <c r="AM13" s="58">
        <f t="shared" si="6"/>
        <v>0</v>
      </c>
      <c r="AN13" s="58">
        <f t="shared" si="6"/>
        <v>0</v>
      </c>
      <c r="AO13" s="58">
        <f t="shared" si="6"/>
        <v>0</v>
      </c>
      <c r="AP13" s="58">
        <f t="shared" si="6"/>
        <v>0</v>
      </c>
    </row>
    <row r="14" spans="2:42" s="12" customFormat="1" ht="15" customHeight="1">
      <c r="B14" s="50" t="s">
        <v>23</v>
      </c>
      <c r="C14" s="10" t="s">
        <v>47</v>
      </c>
      <c r="D14" s="14" t="s">
        <v>163</v>
      </c>
      <c r="E14" s="10">
        <f t="shared" si="3"/>
        <v>0</v>
      </c>
      <c r="F14" s="10">
        <f t="shared" si="4"/>
        <v>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2:42" s="12" customFormat="1" ht="15" customHeight="1">
      <c r="B15" s="50" t="s">
        <v>49</v>
      </c>
      <c r="C15" s="10" t="s">
        <v>47</v>
      </c>
      <c r="D15" s="14" t="s">
        <v>163</v>
      </c>
      <c r="E15" s="10">
        <f t="shared" si="3"/>
        <v>0</v>
      </c>
      <c r="F15" s="10">
        <f t="shared" si="4"/>
        <v>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2:42" s="59" customFormat="1" ht="15" customHeight="1">
      <c r="B16" s="55" t="s">
        <v>13</v>
      </c>
      <c r="C16" s="56" t="s">
        <v>24</v>
      </c>
      <c r="D16" s="57" t="s">
        <v>163</v>
      </c>
      <c r="E16" s="56">
        <f t="shared" si="3"/>
        <v>0</v>
      </c>
      <c r="F16" s="56">
        <f t="shared" si="4"/>
        <v>0</v>
      </c>
      <c r="G16" s="58">
        <f aca="true" t="shared" si="7" ref="G16:T16">G17+G18</f>
        <v>0</v>
      </c>
      <c r="H16" s="58">
        <f t="shared" si="7"/>
        <v>0</v>
      </c>
      <c r="I16" s="58">
        <f t="shared" si="7"/>
        <v>0</v>
      </c>
      <c r="J16" s="58">
        <f t="shared" si="7"/>
        <v>0</v>
      </c>
      <c r="K16" s="58">
        <f t="shared" si="7"/>
        <v>0</v>
      </c>
      <c r="L16" s="58">
        <f t="shared" si="7"/>
        <v>0</v>
      </c>
      <c r="M16" s="58">
        <f t="shared" si="7"/>
        <v>0</v>
      </c>
      <c r="N16" s="58">
        <f t="shared" si="7"/>
        <v>0</v>
      </c>
      <c r="O16" s="58">
        <f t="shared" si="7"/>
        <v>0</v>
      </c>
      <c r="P16" s="58">
        <f t="shared" si="7"/>
        <v>0</v>
      </c>
      <c r="Q16" s="58">
        <f t="shared" si="7"/>
        <v>0</v>
      </c>
      <c r="R16" s="58">
        <f t="shared" si="7"/>
        <v>0</v>
      </c>
      <c r="S16" s="58">
        <f t="shared" si="7"/>
        <v>0</v>
      </c>
      <c r="T16" s="58">
        <f t="shared" si="7"/>
        <v>0</v>
      </c>
      <c r="U16" s="58">
        <f aca="true" t="shared" si="8" ref="U16:AL16">U17+U18</f>
        <v>0</v>
      </c>
      <c r="V16" s="58">
        <f t="shared" si="8"/>
        <v>0</v>
      </c>
      <c r="W16" s="58">
        <f t="shared" si="8"/>
        <v>0</v>
      </c>
      <c r="X16" s="58">
        <f t="shared" si="8"/>
        <v>0</v>
      </c>
      <c r="Y16" s="58">
        <f t="shared" si="8"/>
        <v>0</v>
      </c>
      <c r="Z16" s="58">
        <f t="shared" si="8"/>
        <v>0</v>
      </c>
      <c r="AA16" s="58">
        <f t="shared" si="8"/>
        <v>0</v>
      </c>
      <c r="AB16" s="58">
        <f t="shared" si="8"/>
        <v>0</v>
      </c>
      <c r="AC16" s="58">
        <f t="shared" si="8"/>
        <v>0</v>
      </c>
      <c r="AD16" s="58">
        <f t="shared" si="8"/>
        <v>0</v>
      </c>
      <c r="AE16" s="58">
        <f t="shared" si="8"/>
        <v>0</v>
      </c>
      <c r="AF16" s="58">
        <f t="shared" si="8"/>
        <v>0</v>
      </c>
      <c r="AG16" s="58">
        <f t="shared" si="8"/>
        <v>0</v>
      </c>
      <c r="AH16" s="58">
        <f t="shared" si="8"/>
        <v>0</v>
      </c>
      <c r="AI16" s="58">
        <f t="shared" si="8"/>
        <v>0</v>
      </c>
      <c r="AJ16" s="58">
        <f t="shared" si="8"/>
        <v>0</v>
      </c>
      <c r="AK16" s="58">
        <f t="shared" si="8"/>
        <v>0</v>
      </c>
      <c r="AL16" s="58">
        <f t="shared" si="8"/>
        <v>0</v>
      </c>
      <c r="AM16" s="58">
        <f>AM17+AM18</f>
        <v>0</v>
      </c>
      <c r="AN16" s="58">
        <f>AN17+AN18</f>
        <v>0</v>
      </c>
      <c r="AO16" s="58">
        <f>AO17+AO18</f>
        <v>0</v>
      </c>
      <c r="AP16" s="58">
        <f>AP17+AP18</f>
        <v>0</v>
      </c>
    </row>
    <row r="17" spans="2:42" s="12" customFormat="1" ht="15" customHeight="1">
      <c r="B17" s="50" t="s">
        <v>159</v>
      </c>
      <c r="C17" s="10" t="s">
        <v>47</v>
      </c>
      <c r="D17" s="14" t="s">
        <v>163</v>
      </c>
      <c r="E17" s="10">
        <f>G17+I17+K17+M17+O17+Q17+AO17</f>
        <v>0</v>
      </c>
      <c r="F17" s="10">
        <f>H17+J17+L17+N17+P17+R17+AP17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2:42" s="12" customFormat="1" ht="15" customHeight="1">
      <c r="B18" s="50" t="s">
        <v>160</v>
      </c>
      <c r="C18" s="10" t="s">
        <v>47</v>
      </c>
      <c r="D18" s="14" t="s">
        <v>163</v>
      </c>
      <c r="E18" s="10">
        <f>G18+I18+K18+M18+O18+Q18+AO18</f>
        <v>0</v>
      </c>
      <c r="F18" s="10">
        <f>H18+J18+L18+N18+P18+R18+AP18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2:42" s="59" customFormat="1" ht="15" customHeight="1">
      <c r="B19" s="55" t="s">
        <v>25</v>
      </c>
      <c r="C19" s="56" t="s">
        <v>26</v>
      </c>
      <c r="D19" s="57" t="s">
        <v>163</v>
      </c>
      <c r="E19" s="56">
        <f t="shared" si="3"/>
        <v>0</v>
      </c>
      <c r="F19" s="56">
        <f t="shared" si="4"/>
        <v>0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</row>
    <row r="20" spans="2:42" s="59" customFormat="1" ht="15" customHeight="1">
      <c r="B20" s="55" t="s">
        <v>27</v>
      </c>
      <c r="C20" s="56" t="s">
        <v>28</v>
      </c>
      <c r="D20" s="57" t="s">
        <v>163</v>
      </c>
      <c r="E20" s="56">
        <f t="shared" si="3"/>
        <v>0</v>
      </c>
      <c r="F20" s="56">
        <f t="shared" si="4"/>
        <v>0</v>
      </c>
      <c r="G20" s="58">
        <f aca="true" t="shared" si="9" ref="G20:T20">G21+G22</f>
        <v>0</v>
      </c>
      <c r="H20" s="58">
        <f t="shared" si="9"/>
        <v>0</v>
      </c>
      <c r="I20" s="58">
        <f t="shared" si="9"/>
        <v>0</v>
      </c>
      <c r="J20" s="58">
        <f t="shared" si="9"/>
        <v>0</v>
      </c>
      <c r="K20" s="58">
        <f t="shared" si="9"/>
        <v>0</v>
      </c>
      <c r="L20" s="58">
        <f t="shared" si="9"/>
        <v>0</v>
      </c>
      <c r="M20" s="58">
        <f t="shared" si="9"/>
        <v>0</v>
      </c>
      <c r="N20" s="58">
        <f t="shared" si="9"/>
        <v>0</v>
      </c>
      <c r="O20" s="58">
        <f t="shared" si="9"/>
        <v>0</v>
      </c>
      <c r="P20" s="58">
        <f t="shared" si="9"/>
        <v>0</v>
      </c>
      <c r="Q20" s="58">
        <f t="shared" si="9"/>
        <v>0</v>
      </c>
      <c r="R20" s="58">
        <f t="shared" si="9"/>
        <v>0</v>
      </c>
      <c r="S20" s="58">
        <f t="shared" si="9"/>
        <v>0</v>
      </c>
      <c r="T20" s="58">
        <f t="shared" si="9"/>
        <v>0</v>
      </c>
      <c r="U20" s="58">
        <f aca="true" t="shared" si="10" ref="U20:AL20">U21+U22</f>
        <v>0</v>
      </c>
      <c r="V20" s="58">
        <f t="shared" si="10"/>
        <v>0</v>
      </c>
      <c r="W20" s="58">
        <f t="shared" si="10"/>
        <v>0</v>
      </c>
      <c r="X20" s="58">
        <f t="shared" si="10"/>
        <v>0</v>
      </c>
      <c r="Y20" s="58">
        <f t="shared" si="10"/>
        <v>0</v>
      </c>
      <c r="Z20" s="58">
        <f t="shared" si="10"/>
        <v>0</v>
      </c>
      <c r="AA20" s="58">
        <f t="shared" si="10"/>
        <v>0</v>
      </c>
      <c r="AB20" s="58">
        <f t="shared" si="10"/>
        <v>0</v>
      </c>
      <c r="AC20" s="58">
        <f t="shared" si="10"/>
        <v>0</v>
      </c>
      <c r="AD20" s="58">
        <f t="shared" si="10"/>
        <v>0</v>
      </c>
      <c r="AE20" s="58">
        <f t="shared" si="10"/>
        <v>0</v>
      </c>
      <c r="AF20" s="58">
        <f t="shared" si="10"/>
        <v>0</v>
      </c>
      <c r="AG20" s="58">
        <f t="shared" si="10"/>
        <v>0</v>
      </c>
      <c r="AH20" s="58">
        <f t="shared" si="10"/>
        <v>0</v>
      </c>
      <c r="AI20" s="58">
        <f t="shared" si="10"/>
        <v>0</v>
      </c>
      <c r="AJ20" s="58">
        <f t="shared" si="10"/>
        <v>0</v>
      </c>
      <c r="AK20" s="58">
        <f t="shared" si="10"/>
        <v>0</v>
      </c>
      <c r="AL20" s="58">
        <f t="shared" si="10"/>
        <v>0</v>
      </c>
      <c r="AM20" s="58">
        <f>AM21+AM22</f>
        <v>0</v>
      </c>
      <c r="AN20" s="58">
        <f>AN21+AN22</f>
        <v>0</v>
      </c>
      <c r="AO20" s="58">
        <f>AO21+AO22</f>
        <v>0</v>
      </c>
      <c r="AP20" s="58">
        <f>AP21+AP22</f>
        <v>0</v>
      </c>
    </row>
    <row r="21" spans="2:42" s="12" customFormat="1" ht="15" customHeight="1">
      <c r="B21" s="50" t="s">
        <v>50</v>
      </c>
      <c r="C21" s="10" t="s">
        <v>47</v>
      </c>
      <c r="D21" s="14" t="s">
        <v>163</v>
      </c>
      <c r="E21" s="10">
        <f t="shared" si="3"/>
        <v>0</v>
      </c>
      <c r="F21" s="10">
        <f t="shared" si="4"/>
        <v>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2:42" s="12" customFormat="1" ht="15" customHeight="1">
      <c r="B22" s="50" t="s">
        <v>51</v>
      </c>
      <c r="C22" s="10" t="s">
        <v>47</v>
      </c>
      <c r="D22" s="14" t="s">
        <v>163</v>
      </c>
      <c r="E22" s="10">
        <f t="shared" si="3"/>
        <v>0</v>
      </c>
      <c r="F22" s="10">
        <f t="shared" si="4"/>
        <v>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2:42" s="59" customFormat="1" ht="15" customHeight="1">
      <c r="B23" s="55" t="s">
        <v>29</v>
      </c>
      <c r="C23" s="56" t="s">
        <v>30</v>
      </c>
      <c r="D23" s="57" t="s">
        <v>163</v>
      </c>
      <c r="E23" s="56">
        <f t="shared" si="3"/>
        <v>0</v>
      </c>
      <c r="F23" s="56">
        <f t="shared" si="4"/>
        <v>0</v>
      </c>
      <c r="G23" s="58">
        <f aca="true" t="shared" si="11" ref="G23:T23">G24+G25</f>
        <v>0</v>
      </c>
      <c r="H23" s="58">
        <f t="shared" si="11"/>
        <v>0</v>
      </c>
      <c r="I23" s="58">
        <f t="shared" si="11"/>
        <v>0</v>
      </c>
      <c r="J23" s="58">
        <f t="shared" si="11"/>
        <v>0</v>
      </c>
      <c r="K23" s="58">
        <f t="shared" si="11"/>
        <v>0</v>
      </c>
      <c r="L23" s="58">
        <f t="shared" si="11"/>
        <v>0</v>
      </c>
      <c r="M23" s="58">
        <f t="shared" si="11"/>
        <v>0</v>
      </c>
      <c r="N23" s="58">
        <f t="shared" si="11"/>
        <v>0</v>
      </c>
      <c r="O23" s="58">
        <f t="shared" si="11"/>
        <v>0</v>
      </c>
      <c r="P23" s="58">
        <f t="shared" si="11"/>
        <v>0</v>
      </c>
      <c r="Q23" s="58">
        <f t="shared" si="11"/>
        <v>0</v>
      </c>
      <c r="R23" s="58">
        <f t="shared" si="11"/>
        <v>0</v>
      </c>
      <c r="S23" s="58">
        <f t="shared" si="11"/>
        <v>0</v>
      </c>
      <c r="T23" s="58">
        <f t="shared" si="11"/>
        <v>0</v>
      </c>
      <c r="U23" s="58">
        <f aca="true" t="shared" si="12" ref="U23:AM23">U24+U25</f>
        <v>0</v>
      </c>
      <c r="V23" s="58">
        <f t="shared" si="12"/>
        <v>0</v>
      </c>
      <c r="W23" s="58">
        <f t="shared" si="12"/>
        <v>0</v>
      </c>
      <c r="X23" s="58">
        <f t="shared" si="12"/>
        <v>0</v>
      </c>
      <c r="Y23" s="58">
        <f t="shared" si="12"/>
        <v>0</v>
      </c>
      <c r="Z23" s="58">
        <f t="shared" si="12"/>
        <v>0</v>
      </c>
      <c r="AA23" s="58">
        <f t="shared" si="12"/>
        <v>0</v>
      </c>
      <c r="AB23" s="58">
        <f t="shared" si="12"/>
        <v>0</v>
      </c>
      <c r="AC23" s="58">
        <f t="shared" si="12"/>
        <v>0</v>
      </c>
      <c r="AD23" s="58">
        <f t="shared" si="12"/>
        <v>0</v>
      </c>
      <c r="AE23" s="58">
        <f t="shared" si="12"/>
        <v>0</v>
      </c>
      <c r="AF23" s="58">
        <f t="shared" si="12"/>
        <v>0</v>
      </c>
      <c r="AG23" s="58">
        <f t="shared" si="12"/>
        <v>0</v>
      </c>
      <c r="AH23" s="58">
        <f t="shared" si="12"/>
        <v>0</v>
      </c>
      <c r="AI23" s="58">
        <f t="shared" si="12"/>
        <v>0</v>
      </c>
      <c r="AJ23" s="58">
        <f t="shared" si="12"/>
        <v>0</v>
      </c>
      <c r="AK23" s="58">
        <f t="shared" si="12"/>
        <v>0</v>
      </c>
      <c r="AL23" s="58">
        <f t="shared" si="12"/>
        <v>0</v>
      </c>
      <c r="AM23" s="58">
        <f t="shared" si="12"/>
        <v>0</v>
      </c>
      <c r="AN23" s="58">
        <f>AN24+AN25</f>
        <v>0</v>
      </c>
      <c r="AO23" s="58">
        <f>AO24+AO25</f>
        <v>0</v>
      </c>
      <c r="AP23" s="58">
        <f>AP24+AP25</f>
        <v>0</v>
      </c>
    </row>
    <row r="24" spans="2:42" s="12" customFormat="1" ht="15" customHeight="1">
      <c r="B24" s="50" t="s">
        <v>31</v>
      </c>
      <c r="C24" s="10" t="s">
        <v>47</v>
      </c>
      <c r="D24" s="14" t="s">
        <v>163</v>
      </c>
      <c r="E24" s="10">
        <f t="shared" si="3"/>
        <v>0</v>
      </c>
      <c r="F24" s="10">
        <f t="shared" si="4"/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2:42" s="12" customFormat="1" ht="15" customHeight="1">
      <c r="B25" s="50" t="s">
        <v>52</v>
      </c>
      <c r="C25" s="10" t="s">
        <v>47</v>
      </c>
      <c r="D25" s="14" t="s">
        <v>163</v>
      </c>
      <c r="E25" s="10">
        <f t="shared" si="3"/>
        <v>0</v>
      </c>
      <c r="F25" s="10">
        <f t="shared" si="4"/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2:42" s="59" customFormat="1" ht="15" customHeight="1">
      <c r="B26" s="55" t="s">
        <v>32</v>
      </c>
      <c r="C26" s="56" t="s">
        <v>33</v>
      </c>
      <c r="D26" s="57" t="s">
        <v>163</v>
      </c>
      <c r="E26" s="56">
        <f t="shared" si="3"/>
        <v>0</v>
      </c>
      <c r="F26" s="56">
        <f t="shared" si="4"/>
        <v>0</v>
      </c>
      <c r="G26" s="58">
        <f aca="true" t="shared" si="13" ref="G26:T26">G27+G28</f>
        <v>0</v>
      </c>
      <c r="H26" s="58">
        <f t="shared" si="13"/>
        <v>0</v>
      </c>
      <c r="I26" s="58">
        <f t="shared" si="13"/>
        <v>0</v>
      </c>
      <c r="J26" s="58">
        <f t="shared" si="13"/>
        <v>0</v>
      </c>
      <c r="K26" s="58">
        <f t="shared" si="13"/>
        <v>0</v>
      </c>
      <c r="L26" s="58">
        <f t="shared" si="13"/>
        <v>0</v>
      </c>
      <c r="M26" s="58">
        <f t="shared" si="13"/>
        <v>0</v>
      </c>
      <c r="N26" s="58">
        <f t="shared" si="13"/>
        <v>0</v>
      </c>
      <c r="O26" s="58">
        <f t="shared" si="13"/>
        <v>0</v>
      </c>
      <c r="P26" s="58">
        <f t="shared" si="13"/>
        <v>0</v>
      </c>
      <c r="Q26" s="58">
        <f t="shared" si="13"/>
        <v>0</v>
      </c>
      <c r="R26" s="58">
        <f t="shared" si="13"/>
        <v>0</v>
      </c>
      <c r="S26" s="58">
        <f t="shared" si="13"/>
        <v>0</v>
      </c>
      <c r="T26" s="58">
        <f t="shared" si="13"/>
        <v>0</v>
      </c>
      <c r="U26" s="58">
        <f aca="true" t="shared" si="14" ref="U26:AL26">U27+U28</f>
        <v>0</v>
      </c>
      <c r="V26" s="58">
        <f t="shared" si="14"/>
        <v>0</v>
      </c>
      <c r="W26" s="58">
        <f t="shared" si="14"/>
        <v>0</v>
      </c>
      <c r="X26" s="58">
        <f t="shared" si="14"/>
        <v>0</v>
      </c>
      <c r="Y26" s="58">
        <f t="shared" si="14"/>
        <v>0</v>
      </c>
      <c r="Z26" s="58">
        <f t="shared" si="14"/>
        <v>0</v>
      </c>
      <c r="AA26" s="58">
        <f t="shared" si="14"/>
        <v>0</v>
      </c>
      <c r="AB26" s="58">
        <f t="shared" si="14"/>
        <v>0</v>
      </c>
      <c r="AC26" s="58">
        <f t="shared" si="14"/>
        <v>0</v>
      </c>
      <c r="AD26" s="58">
        <f t="shared" si="14"/>
        <v>0</v>
      </c>
      <c r="AE26" s="58">
        <f t="shared" si="14"/>
        <v>0</v>
      </c>
      <c r="AF26" s="58">
        <f t="shared" si="14"/>
        <v>0</v>
      </c>
      <c r="AG26" s="58">
        <f t="shared" si="14"/>
        <v>0</v>
      </c>
      <c r="AH26" s="58">
        <f t="shared" si="14"/>
        <v>0</v>
      </c>
      <c r="AI26" s="58">
        <f t="shared" si="14"/>
        <v>0</v>
      </c>
      <c r="AJ26" s="58">
        <f t="shared" si="14"/>
        <v>0</v>
      </c>
      <c r="AK26" s="58">
        <f t="shared" si="14"/>
        <v>0</v>
      </c>
      <c r="AL26" s="58">
        <f t="shared" si="14"/>
        <v>0</v>
      </c>
      <c r="AM26" s="58">
        <f>AM27+AM28</f>
        <v>0</v>
      </c>
      <c r="AN26" s="58">
        <f>AN27+AN28</f>
        <v>0</v>
      </c>
      <c r="AO26" s="58">
        <f>AO27+AO28</f>
        <v>0</v>
      </c>
      <c r="AP26" s="58">
        <f>AP27+AP28</f>
        <v>0</v>
      </c>
    </row>
    <row r="27" spans="2:42" s="12" customFormat="1" ht="15" customHeight="1">
      <c r="B27" s="50" t="s">
        <v>53</v>
      </c>
      <c r="C27" s="10" t="s">
        <v>47</v>
      </c>
      <c r="D27" s="14" t="s">
        <v>163</v>
      </c>
      <c r="E27" s="10">
        <f t="shared" si="3"/>
        <v>0</v>
      </c>
      <c r="F27" s="10">
        <f t="shared" si="4"/>
        <v>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spans="2:42" s="12" customFormat="1" ht="15" customHeight="1">
      <c r="B28" s="50" t="s">
        <v>54</v>
      </c>
      <c r="C28" s="10" t="s">
        <v>47</v>
      </c>
      <c r="D28" s="14" t="s">
        <v>163</v>
      </c>
      <c r="E28" s="10">
        <f t="shared" si="3"/>
        <v>0</v>
      </c>
      <c r="F28" s="10">
        <f t="shared" si="4"/>
        <v>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2:42" s="59" customFormat="1" ht="15" customHeight="1">
      <c r="B29" s="55" t="s">
        <v>34</v>
      </c>
      <c r="C29" s="56" t="s">
        <v>35</v>
      </c>
      <c r="D29" s="57" t="s">
        <v>163</v>
      </c>
      <c r="E29" s="56">
        <f t="shared" si="3"/>
        <v>0</v>
      </c>
      <c r="F29" s="56">
        <f t="shared" si="4"/>
        <v>0</v>
      </c>
      <c r="G29" s="58">
        <f aca="true" t="shared" si="15" ref="G29:T29">G30+G31</f>
        <v>0</v>
      </c>
      <c r="H29" s="58">
        <f t="shared" si="15"/>
        <v>0</v>
      </c>
      <c r="I29" s="58">
        <f t="shared" si="15"/>
        <v>0</v>
      </c>
      <c r="J29" s="58">
        <f t="shared" si="15"/>
        <v>0</v>
      </c>
      <c r="K29" s="58">
        <f t="shared" si="15"/>
        <v>0</v>
      </c>
      <c r="L29" s="58">
        <f t="shared" si="15"/>
        <v>0</v>
      </c>
      <c r="M29" s="58">
        <f t="shared" si="15"/>
        <v>0</v>
      </c>
      <c r="N29" s="58">
        <f t="shared" si="15"/>
        <v>0</v>
      </c>
      <c r="O29" s="58">
        <f t="shared" si="15"/>
        <v>0</v>
      </c>
      <c r="P29" s="58">
        <f t="shared" si="15"/>
        <v>0</v>
      </c>
      <c r="Q29" s="58">
        <f t="shared" si="15"/>
        <v>0</v>
      </c>
      <c r="R29" s="58">
        <f t="shared" si="15"/>
        <v>0</v>
      </c>
      <c r="S29" s="58">
        <f t="shared" si="15"/>
        <v>0</v>
      </c>
      <c r="T29" s="58">
        <f t="shared" si="15"/>
        <v>0</v>
      </c>
      <c r="U29" s="58">
        <f aca="true" t="shared" si="16" ref="U29:AL29">U30+U31</f>
        <v>0</v>
      </c>
      <c r="V29" s="58">
        <f t="shared" si="16"/>
        <v>0</v>
      </c>
      <c r="W29" s="58">
        <f t="shared" si="16"/>
        <v>0</v>
      </c>
      <c r="X29" s="58">
        <f t="shared" si="16"/>
        <v>0</v>
      </c>
      <c r="Y29" s="58">
        <f t="shared" si="16"/>
        <v>0</v>
      </c>
      <c r="Z29" s="58">
        <f t="shared" si="16"/>
        <v>0</v>
      </c>
      <c r="AA29" s="58">
        <f t="shared" si="16"/>
        <v>0</v>
      </c>
      <c r="AB29" s="58">
        <f t="shared" si="16"/>
        <v>0</v>
      </c>
      <c r="AC29" s="58">
        <f t="shared" si="16"/>
        <v>0</v>
      </c>
      <c r="AD29" s="58">
        <f t="shared" si="16"/>
        <v>0</v>
      </c>
      <c r="AE29" s="58">
        <f t="shared" si="16"/>
        <v>0</v>
      </c>
      <c r="AF29" s="58">
        <f t="shared" si="16"/>
        <v>0</v>
      </c>
      <c r="AG29" s="58">
        <f t="shared" si="16"/>
        <v>0</v>
      </c>
      <c r="AH29" s="58">
        <f t="shared" si="16"/>
        <v>0</v>
      </c>
      <c r="AI29" s="58">
        <f t="shared" si="16"/>
        <v>0</v>
      </c>
      <c r="AJ29" s="58">
        <f t="shared" si="16"/>
        <v>0</v>
      </c>
      <c r="AK29" s="58">
        <f t="shared" si="16"/>
        <v>0</v>
      </c>
      <c r="AL29" s="58">
        <f t="shared" si="16"/>
        <v>0</v>
      </c>
      <c r="AM29" s="58">
        <f>AM30+AM31</f>
        <v>0</v>
      </c>
      <c r="AN29" s="58">
        <f>AN30+AN31</f>
        <v>0</v>
      </c>
      <c r="AO29" s="58">
        <f>AO30+AO31</f>
        <v>0</v>
      </c>
      <c r="AP29" s="58">
        <f>AP30+AP31</f>
        <v>0</v>
      </c>
    </row>
    <row r="30" spans="2:42" s="12" customFormat="1" ht="15" customHeight="1">
      <c r="B30" s="50" t="s">
        <v>36</v>
      </c>
      <c r="C30" s="10" t="s">
        <v>47</v>
      </c>
      <c r="D30" s="14" t="s">
        <v>163</v>
      </c>
      <c r="E30" s="10">
        <f t="shared" si="3"/>
        <v>0</v>
      </c>
      <c r="F30" s="10">
        <f t="shared" si="4"/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2:42" s="12" customFormat="1" ht="15" customHeight="1">
      <c r="B31" s="50" t="s">
        <v>37</v>
      </c>
      <c r="C31" s="10" t="s">
        <v>47</v>
      </c>
      <c r="D31" s="14" t="s">
        <v>163</v>
      </c>
      <c r="E31" s="10">
        <f t="shared" si="3"/>
        <v>0</v>
      </c>
      <c r="F31" s="10">
        <f t="shared" si="4"/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2:42" s="59" customFormat="1" ht="15" customHeight="1">
      <c r="B32" s="55" t="s">
        <v>38</v>
      </c>
      <c r="C32" s="56" t="s">
        <v>39</v>
      </c>
      <c r="D32" s="57" t="s">
        <v>163</v>
      </c>
      <c r="E32" s="56">
        <f t="shared" si="3"/>
        <v>0</v>
      </c>
      <c r="F32" s="56">
        <f t="shared" si="4"/>
        <v>0</v>
      </c>
      <c r="G32" s="58">
        <f aca="true" t="shared" si="17" ref="G32:T32">G8+G11+G12+G13+G16+G19+G20+G23+G26</f>
        <v>0</v>
      </c>
      <c r="H32" s="58">
        <f t="shared" si="17"/>
        <v>0</v>
      </c>
      <c r="I32" s="58">
        <f t="shared" si="17"/>
        <v>0</v>
      </c>
      <c r="J32" s="58">
        <f t="shared" si="17"/>
        <v>0</v>
      </c>
      <c r="K32" s="58">
        <f t="shared" si="17"/>
        <v>0</v>
      </c>
      <c r="L32" s="58">
        <f t="shared" si="17"/>
        <v>0</v>
      </c>
      <c r="M32" s="58">
        <f t="shared" si="17"/>
        <v>0</v>
      </c>
      <c r="N32" s="58">
        <f t="shared" si="17"/>
        <v>0</v>
      </c>
      <c r="O32" s="58">
        <f t="shared" si="17"/>
        <v>0</v>
      </c>
      <c r="P32" s="58">
        <f t="shared" si="17"/>
        <v>0</v>
      </c>
      <c r="Q32" s="58">
        <f t="shared" si="17"/>
        <v>0</v>
      </c>
      <c r="R32" s="58">
        <f t="shared" si="17"/>
        <v>0</v>
      </c>
      <c r="S32" s="58">
        <f t="shared" si="17"/>
        <v>0</v>
      </c>
      <c r="T32" s="58">
        <f t="shared" si="17"/>
        <v>0</v>
      </c>
      <c r="U32" s="58">
        <f aca="true" t="shared" si="18" ref="U32:AL32">U8+U11+U12+U13+U16+U19+U20+U23+U26</f>
        <v>0</v>
      </c>
      <c r="V32" s="58">
        <f t="shared" si="18"/>
        <v>0</v>
      </c>
      <c r="W32" s="58">
        <f t="shared" si="18"/>
        <v>0</v>
      </c>
      <c r="X32" s="58">
        <f t="shared" si="18"/>
        <v>0</v>
      </c>
      <c r="Y32" s="58">
        <f t="shared" si="18"/>
        <v>0</v>
      </c>
      <c r="Z32" s="58">
        <f t="shared" si="18"/>
        <v>0</v>
      </c>
      <c r="AA32" s="58">
        <f t="shared" si="18"/>
        <v>0</v>
      </c>
      <c r="AB32" s="58">
        <f t="shared" si="18"/>
        <v>0</v>
      </c>
      <c r="AC32" s="58">
        <f t="shared" si="18"/>
        <v>0</v>
      </c>
      <c r="AD32" s="58">
        <f t="shared" si="18"/>
        <v>0</v>
      </c>
      <c r="AE32" s="58">
        <f t="shared" si="18"/>
        <v>0</v>
      </c>
      <c r="AF32" s="58">
        <f t="shared" si="18"/>
        <v>0</v>
      </c>
      <c r="AG32" s="58">
        <f t="shared" si="18"/>
        <v>0</v>
      </c>
      <c r="AH32" s="58">
        <f t="shared" si="18"/>
        <v>0</v>
      </c>
      <c r="AI32" s="58">
        <f t="shared" si="18"/>
        <v>0</v>
      </c>
      <c r="AJ32" s="58">
        <f t="shared" si="18"/>
        <v>0</v>
      </c>
      <c r="AK32" s="58">
        <f t="shared" si="18"/>
        <v>0</v>
      </c>
      <c r="AL32" s="58">
        <f t="shared" si="18"/>
        <v>0</v>
      </c>
      <c r="AM32" s="58">
        <f>AM8+AM11+AM12+AM13+AM16+AM19+AM20+AM23+AM26</f>
        <v>0</v>
      </c>
      <c r="AN32" s="58">
        <f>AN8+AN11+AN12+AN13+AN16+AN19+AN20+AN23+AN26</f>
        <v>0</v>
      </c>
      <c r="AO32" s="58">
        <f>AO8+AO11+AO12+AO13+AO16+AO19+AO20+AO23+AO26</f>
        <v>0</v>
      </c>
      <c r="AP32" s="58">
        <f>AP8+AP11+AP12+AP13+AP16+AP19+AP20+AP23+AP26</f>
        <v>0</v>
      </c>
    </row>
    <row r="33" spans="2:42" s="59" customFormat="1" ht="15" customHeight="1">
      <c r="B33" s="55" t="s">
        <v>40</v>
      </c>
      <c r="C33" s="56" t="s">
        <v>41</v>
      </c>
      <c r="D33" s="57" t="s">
        <v>163</v>
      </c>
      <c r="E33" s="56">
        <f t="shared" si="3"/>
        <v>0</v>
      </c>
      <c r="F33" s="56">
        <f t="shared" si="4"/>
        <v>0</v>
      </c>
      <c r="G33" s="58">
        <f aca="true" t="shared" si="19" ref="G33:T33">G32+G29</f>
        <v>0</v>
      </c>
      <c r="H33" s="58">
        <f t="shared" si="19"/>
        <v>0</v>
      </c>
      <c r="I33" s="58">
        <f t="shared" si="19"/>
        <v>0</v>
      </c>
      <c r="J33" s="58">
        <f t="shared" si="19"/>
        <v>0</v>
      </c>
      <c r="K33" s="58">
        <f t="shared" si="19"/>
        <v>0</v>
      </c>
      <c r="L33" s="58">
        <f t="shared" si="19"/>
        <v>0</v>
      </c>
      <c r="M33" s="58">
        <f t="shared" si="19"/>
        <v>0</v>
      </c>
      <c r="N33" s="58">
        <f t="shared" si="19"/>
        <v>0</v>
      </c>
      <c r="O33" s="58">
        <f t="shared" si="19"/>
        <v>0</v>
      </c>
      <c r="P33" s="58">
        <f t="shared" si="19"/>
        <v>0</v>
      </c>
      <c r="Q33" s="58">
        <f t="shared" si="19"/>
        <v>0</v>
      </c>
      <c r="R33" s="58">
        <f t="shared" si="19"/>
        <v>0</v>
      </c>
      <c r="S33" s="58">
        <f t="shared" si="19"/>
        <v>0</v>
      </c>
      <c r="T33" s="58">
        <f t="shared" si="19"/>
        <v>0</v>
      </c>
      <c r="U33" s="58">
        <f aca="true" t="shared" si="20" ref="U33:AL33">U32+U29</f>
        <v>0</v>
      </c>
      <c r="V33" s="58">
        <f t="shared" si="20"/>
        <v>0</v>
      </c>
      <c r="W33" s="58">
        <f t="shared" si="20"/>
        <v>0</v>
      </c>
      <c r="X33" s="58">
        <f t="shared" si="20"/>
        <v>0</v>
      </c>
      <c r="Y33" s="58">
        <f t="shared" si="20"/>
        <v>0</v>
      </c>
      <c r="Z33" s="58">
        <f t="shared" si="20"/>
        <v>0</v>
      </c>
      <c r="AA33" s="58">
        <f t="shared" si="20"/>
        <v>0</v>
      </c>
      <c r="AB33" s="58">
        <f t="shared" si="20"/>
        <v>0</v>
      </c>
      <c r="AC33" s="58">
        <f t="shared" si="20"/>
        <v>0</v>
      </c>
      <c r="AD33" s="58">
        <f t="shared" si="20"/>
        <v>0</v>
      </c>
      <c r="AE33" s="58">
        <f t="shared" si="20"/>
        <v>0</v>
      </c>
      <c r="AF33" s="58">
        <f t="shared" si="20"/>
        <v>0</v>
      </c>
      <c r="AG33" s="58">
        <f t="shared" si="20"/>
        <v>0</v>
      </c>
      <c r="AH33" s="58">
        <f t="shared" si="20"/>
        <v>0</v>
      </c>
      <c r="AI33" s="58">
        <f t="shared" si="20"/>
        <v>0</v>
      </c>
      <c r="AJ33" s="58">
        <f t="shared" si="20"/>
        <v>0</v>
      </c>
      <c r="AK33" s="58">
        <f t="shared" si="20"/>
        <v>0</v>
      </c>
      <c r="AL33" s="58">
        <f t="shared" si="20"/>
        <v>0</v>
      </c>
      <c r="AM33" s="58">
        <f>AM32+AM29</f>
        <v>0</v>
      </c>
      <c r="AN33" s="58">
        <f>AN32+AN29</f>
        <v>0</v>
      </c>
      <c r="AO33" s="58">
        <f>AO32+AO29</f>
        <v>0</v>
      </c>
      <c r="AP33" s="58">
        <f>AP32+AP29</f>
        <v>0</v>
      </c>
    </row>
    <row r="34" ht="15" customHeight="1"/>
    <row r="35" ht="15" customHeight="1">
      <c r="C35" s="8" t="s">
        <v>130</v>
      </c>
    </row>
    <row r="36" s="27" customFormat="1" ht="15" customHeight="1">
      <c r="I36" s="17"/>
    </row>
    <row r="37" s="17" customFormat="1" ht="15" customHeight="1">
      <c r="B37" s="15"/>
    </row>
    <row r="38" spans="2:3" s="17" customFormat="1" ht="15" customHeight="1">
      <c r="B38" s="15"/>
      <c r="C38" s="17" t="s">
        <v>125</v>
      </c>
    </row>
    <row r="39" spans="2:3" s="17" customFormat="1" ht="15" customHeight="1">
      <c r="B39" s="15"/>
      <c r="C39" s="17" t="s">
        <v>42</v>
      </c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</sheetData>
  <mergeCells count="24">
    <mergeCell ref="AE6:AF6"/>
    <mergeCell ref="AG6:AH6"/>
    <mergeCell ref="AI6:AJ6"/>
    <mergeCell ref="AK6:AL6"/>
    <mergeCell ref="W6:X6"/>
    <mergeCell ref="Y6:Z6"/>
    <mergeCell ref="AA6:AB6"/>
    <mergeCell ref="AC6:AD6"/>
    <mergeCell ref="B5:B7"/>
    <mergeCell ref="C5:C7"/>
    <mergeCell ref="G6:H6"/>
    <mergeCell ref="I6:J6"/>
    <mergeCell ref="G5:J5"/>
    <mergeCell ref="D5:D7"/>
    <mergeCell ref="O6:P6"/>
    <mergeCell ref="E5:F6"/>
    <mergeCell ref="K6:L6"/>
    <mergeCell ref="AO6:AP6"/>
    <mergeCell ref="K5:AP5"/>
    <mergeCell ref="Q6:R6"/>
    <mergeCell ref="M6:N6"/>
    <mergeCell ref="S6:T6"/>
    <mergeCell ref="AM6:AN6"/>
    <mergeCell ref="U6:V6"/>
  </mergeCells>
  <printOptions horizontalCentered="1"/>
  <pageMargins left="0.2362204724409449" right="0.03937007874015748" top="0.984251968503937" bottom="0.984251968503937" header="0.5118110236220472" footer="0.5118110236220472"/>
  <pageSetup horizontalDpi="600" verticalDpi="600" orientation="landscape" paperSize="8" scale="95" r:id="rId1"/>
  <headerFooter alignWithMargins="0">
    <oddHeader>&amp;LZałącznik nr 3.1.1 do Studium Wykonalności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H26"/>
  <sheetViews>
    <sheetView showGridLines="0" workbookViewId="0" topLeftCell="B1">
      <selection activeCell="R35" sqref="R35"/>
    </sheetView>
  </sheetViews>
  <sheetFormatPr defaultColWidth="9.140625" defaultRowHeight="12.75" outlineLevelCol="1"/>
  <cols>
    <col min="1" max="1" width="5.7109375" style="17" hidden="1" customWidth="1"/>
    <col min="2" max="2" width="5.7109375" style="15" customWidth="1"/>
    <col min="3" max="3" width="28.00390625" style="17" customWidth="1"/>
    <col min="4" max="4" width="7.28125" style="17" customWidth="1"/>
    <col min="5" max="5" width="12.7109375" style="17" customWidth="1"/>
    <col min="6" max="6" width="11.421875" style="17" customWidth="1"/>
    <col min="7" max="10" width="12.7109375" style="17" hidden="1" customWidth="1" outlineLevel="1"/>
    <col min="11" max="11" width="12.7109375" style="17" hidden="1" customWidth="1"/>
    <col min="12" max="12" width="11.28125" style="17" customWidth="1" outlineLevel="1"/>
    <col min="13" max="13" width="11.8515625" style="17" customWidth="1" outlineLevel="1"/>
    <col min="14" max="14" width="11.00390625" style="17" customWidth="1" outlineLevel="1"/>
    <col min="15" max="15" width="10.421875" style="17" customWidth="1" outlineLevel="1"/>
    <col min="16" max="16" width="11.421875" style="17" customWidth="1"/>
    <col min="17" max="17" width="10.421875" style="17" customWidth="1" outlineLevel="1"/>
    <col min="18" max="18" width="10.7109375" style="17" customWidth="1" outlineLevel="1"/>
    <col min="19" max="19" width="11.140625" style="17" customWidth="1" outlineLevel="1"/>
    <col min="20" max="20" width="10.7109375" style="17" customWidth="1" outlineLevel="1"/>
    <col min="21" max="21" width="11.140625" style="17" customWidth="1"/>
    <col min="22" max="22" width="11.7109375" style="17" customWidth="1" outlineLevel="1"/>
    <col min="23" max="23" width="11.57421875" style="17" customWidth="1" outlineLevel="1"/>
    <col min="24" max="24" width="11.28125" style="17" customWidth="1" outlineLevel="1"/>
    <col min="25" max="25" width="11.00390625" style="17" customWidth="1" outlineLevel="1"/>
    <col min="26" max="26" width="11.00390625" style="17" customWidth="1"/>
    <col min="27" max="27" width="11.421875" style="17" customWidth="1" outlineLevel="1"/>
    <col min="28" max="28" width="10.8515625" style="17" customWidth="1" outlineLevel="1"/>
    <col min="29" max="29" width="11.57421875" style="17" customWidth="1" outlineLevel="1"/>
    <col min="30" max="30" width="11.421875" style="17" customWidth="1" outlineLevel="1"/>
    <col min="31" max="31" width="10.7109375" style="17" customWidth="1"/>
    <col min="32" max="32" width="11.421875" style="17" customWidth="1" outlineLevel="1"/>
    <col min="33" max="33" width="10.8515625" style="17" customWidth="1" outlineLevel="1"/>
    <col min="34" max="34" width="11.57421875" style="17" customWidth="1" outlineLevel="1"/>
    <col min="35" max="35" width="11.421875" style="17" customWidth="1" outlineLevel="1"/>
    <col min="36" max="36" width="12.7109375" style="17" customWidth="1"/>
    <col min="37" max="37" width="11.421875" style="61" customWidth="1" outlineLevel="1"/>
    <col min="38" max="38" width="10.8515625" style="61" customWidth="1" outlineLevel="1"/>
    <col min="39" max="39" width="11.57421875" style="61" customWidth="1" outlineLevel="1"/>
    <col min="40" max="40" width="11.421875" style="61" customWidth="1" outlineLevel="1"/>
    <col min="41" max="41" width="12.7109375" style="61" customWidth="1"/>
    <col min="42" max="42" width="11.421875" style="61" customWidth="1" outlineLevel="1"/>
    <col min="43" max="43" width="10.8515625" style="61" customWidth="1" outlineLevel="1"/>
    <col min="44" max="44" width="11.57421875" style="61" customWidth="1" outlineLevel="1"/>
    <col min="45" max="45" width="11.421875" style="61" customWidth="1" outlineLevel="1"/>
    <col min="46" max="46" width="12.7109375" style="61" customWidth="1"/>
    <col min="47" max="47" width="11.421875" style="61" customWidth="1" outlineLevel="1"/>
    <col min="48" max="48" width="10.8515625" style="61" customWidth="1" outlineLevel="1"/>
    <col min="49" max="49" width="11.57421875" style="61" customWidth="1" outlineLevel="1"/>
    <col min="50" max="50" width="11.421875" style="61" customWidth="1" outlineLevel="1"/>
    <col min="51" max="51" width="12.7109375" style="61" customWidth="1"/>
    <col min="52" max="52" width="11.421875" style="61" customWidth="1" outlineLevel="1"/>
    <col min="53" max="53" width="10.8515625" style="61" customWidth="1" outlineLevel="1"/>
    <col min="54" max="54" width="11.57421875" style="61" customWidth="1" outlineLevel="1"/>
    <col min="55" max="55" width="11.421875" style="61" customWidth="1" outlineLevel="1"/>
    <col min="56" max="56" width="12.7109375" style="61" customWidth="1"/>
    <col min="57" max="57" width="11.421875" style="61" customWidth="1" outlineLevel="1"/>
    <col min="58" max="58" width="10.8515625" style="61" customWidth="1" outlineLevel="1"/>
    <col min="59" max="59" width="11.57421875" style="61" customWidth="1" outlineLevel="1"/>
    <col min="60" max="60" width="11.421875" style="61" customWidth="1" outlineLevel="1"/>
    <col min="61" max="61" width="12.7109375" style="61" customWidth="1"/>
    <col min="62" max="62" width="11.421875" style="61" customWidth="1" outlineLevel="1"/>
    <col min="63" max="63" width="10.8515625" style="61" customWidth="1" outlineLevel="1"/>
    <col min="64" max="64" width="11.57421875" style="61" customWidth="1" outlineLevel="1"/>
    <col min="65" max="65" width="11.421875" style="61" customWidth="1" outlineLevel="1"/>
    <col min="66" max="66" width="12.7109375" style="61" customWidth="1"/>
    <col min="67" max="67" width="11.421875" style="61" customWidth="1" outlineLevel="1"/>
    <col min="68" max="68" width="10.8515625" style="61" customWidth="1" outlineLevel="1"/>
    <col min="69" max="69" width="11.57421875" style="61" customWidth="1" outlineLevel="1"/>
    <col min="70" max="70" width="11.421875" style="61" customWidth="1" outlineLevel="1"/>
    <col min="71" max="71" width="12.7109375" style="61" customWidth="1"/>
    <col min="72" max="72" width="11.421875" style="61" customWidth="1" outlineLevel="1"/>
    <col min="73" max="73" width="10.8515625" style="61" customWidth="1" outlineLevel="1"/>
    <col min="74" max="74" width="11.57421875" style="61" customWidth="1" outlineLevel="1"/>
    <col min="75" max="75" width="11.421875" style="61" customWidth="1" outlineLevel="1"/>
    <col min="76" max="76" width="12.7109375" style="61" customWidth="1"/>
    <col min="77" max="77" width="11.421875" style="61" customWidth="1" outlineLevel="1"/>
    <col min="78" max="78" width="10.8515625" style="61" customWidth="1" outlineLevel="1"/>
    <col min="79" max="79" width="11.57421875" style="61" customWidth="1" outlineLevel="1"/>
    <col min="80" max="80" width="11.421875" style="61" customWidth="1" outlineLevel="1"/>
    <col min="81" max="81" width="12.7109375" style="61" customWidth="1"/>
    <col min="82" max="82" width="11.421875" style="61" customWidth="1" outlineLevel="1"/>
    <col min="83" max="83" width="10.8515625" style="61" customWidth="1" outlineLevel="1"/>
    <col min="84" max="84" width="11.57421875" style="61" customWidth="1" outlineLevel="1"/>
    <col min="85" max="85" width="11.421875" style="61" customWidth="1" outlineLevel="1"/>
    <col min="86" max="86" width="12.7109375" style="61" customWidth="1"/>
    <col min="87" max="16384" width="9.140625" style="17" customWidth="1"/>
  </cols>
  <sheetData>
    <row r="1" spans="3:11" ht="15" customHeight="1">
      <c r="C1" s="16" t="s">
        <v>55</v>
      </c>
      <c r="D1" s="16"/>
      <c r="K1" s="60"/>
    </row>
    <row r="2" spans="3:4" ht="15" customHeight="1">
      <c r="C2" s="16" t="s">
        <v>167</v>
      </c>
      <c r="D2" s="16"/>
    </row>
    <row r="3" spans="3:4" ht="15" customHeight="1">
      <c r="C3" s="16"/>
      <c r="D3" s="16"/>
    </row>
    <row r="4" spans="3:30" ht="15" customHeight="1">
      <c r="C4" s="18"/>
      <c r="D4" s="18"/>
      <c r="AD4" s="17" t="s">
        <v>165</v>
      </c>
    </row>
    <row r="5" spans="2:86" ht="19.5" customHeight="1">
      <c r="B5" s="90" t="s">
        <v>0</v>
      </c>
      <c r="C5" s="90" t="s">
        <v>56</v>
      </c>
      <c r="D5" s="90" t="s">
        <v>8</v>
      </c>
      <c r="E5" s="91" t="s">
        <v>57</v>
      </c>
      <c r="F5" s="91" t="s">
        <v>68</v>
      </c>
      <c r="G5" s="90" t="s">
        <v>58</v>
      </c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</row>
    <row r="6" spans="2:86" ht="19.5" customHeight="1">
      <c r="B6" s="90"/>
      <c r="C6" s="90"/>
      <c r="D6" s="90"/>
      <c r="E6" s="91"/>
      <c r="F6" s="91"/>
      <c r="G6" s="90" t="s">
        <v>69</v>
      </c>
      <c r="H6" s="90"/>
      <c r="I6" s="90"/>
      <c r="J6" s="90"/>
      <c r="K6" s="91" t="s">
        <v>70</v>
      </c>
      <c r="L6" s="90" t="s">
        <v>71</v>
      </c>
      <c r="M6" s="90"/>
      <c r="N6" s="90"/>
      <c r="O6" s="90"/>
      <c r="P6" s="91" t="s">
        <v>72</v>
      </c>
      <c r="Q6" s="90" t="s">
        <v>73</v>
      </c>
      <c r="R6" s="90"/>
      <c r="S6" s="90"/>
      <c r="T6" s="90"/>
      <c r="U6" s="91" t="s">
        <v>74</v>
      </c>
      <c r="V6" s="90" t="s">
        <v>75</v>
      </c>
      <c r="W6" s="90"/>
      <c r="X6" s="90"/>
      <c r="Y6" s="90"/>
      <c r="Z6" s="91" t="s">
        <v>76</v>
      </c>
      <c r="AA6" s="90" t="s">
        <v>77</v>
      </c>
      <c r="AB6" s="90"/>
      <c r="AC6" s="90"/>
      <c r="AD6" s="90"/>
      <c r="AE6" s="91" t="s">
        <v>78</v>
      </c>
      <c r="AF6" s="90" t="s">
        <v>162</v>
      </c>
      <c r="AG6" s="90"/>
      <c r="AH6" s="90"/>
      <c r="AI6" s="90"/>
      <c r="AJ6" s="91" t="s">
        <v>164</v>
      </c>
      <c r="AK6" s="92" t="s">
        <v>173</v>
      </c>
      <c r="AL6" s="92"/>
      <c r="AM6" s="92"/>
      <c r="AN6" s="92"/>
      <c r="AO6" s="93" t="s">
        <v>174</v>
      </c>
      <c r="AP6" s="92" t="s">
        <v>175</v>
      </c>
      <c r="AQ6" s="92"/>
      <c r="AR6" s="92"/>
      <c r="AS6" s="92"/>
      <c r="AT6" s="93" t="s">
        <v>176</v>
      </c>
      <c r="AU6" s="92" t="s">
        <v>177</v>
      </c>
      <c r="AV6" s="92"/>
      <c r="AW6" s="92"/>
      <c r="AX6" s="92"/>
      <c r="AY6" s="93" t="s">
        <v>178</v>
      </c>
      <c r="AZ6" s="92" t="s">
        <v>179</v>
      </c>
      <c r="BA6" s="92"/>
      <c r="BB6" s="92"/>
      <c r="BC6" s="92"/>
      <c r="BD6" s="93" t="s">
        <v>180</v>
      </c>
      <c r="BE6" s="92" t="s">
        <v>182</v>
      </c>
      <c r="BF6" s="92"/>
      <c r="BG6" s="92"/>
      <c r="BH6" s="92"/>
      <c r="BI6" s="93" t="s">
        <v>181</v>
      </c>
      <c r="BJ6" s="92" t="s">
        <v>183</v>
      </c>
      <c r="BK6" s="92"/>
      <c r="BL6" s="92"/>
      <c r="BM6" s="92"/>
      <c r="BN6" s="93" t="s">
        <v>184</v>
      </c>
      <c r="BO6" s="92" t="s">
        <v>185</v>
      </c>
      <c r="BP6" s="92"/>
      <c r="BQ6" s="92"/>
      <c r="BR6" s="92"/>
      <c r="BS6" s="93" t="s">
        <v>186</v>
      </c>
      <c r="BT6" s="92" t="s">
        <v>187</v>
      </c>
      <c r="BU6" s="92"/>
      <c r="BV6" s="92"/>
      <c r="BW6" s="92"/>
      <c r="BX6" s="93" t="s">
        <v>188</v>
      </c>
      <c r="BY6" s="92" t="s">
        <v>189</v>
      </c>
      <c r="BZ6" s="92"/>
      <c r="CA6" s="92"/>
      <c r="CB6" s="92"/>
      <c r="CC6" s="93" t="s">
        <v>190</v>
      </c>
      <c r="CD6" s="92" t="s">
        <v>191</v>
      </c>
      <c r="CE6" s="92"/>
      <c r="CF6" s="92"/>
      <c r="CG6" s="92"/>
      <c r="CH6" s="93" t="s">
        <v>192</v>
      </c>
    </row>
    <row r="7" spans="2:86" ht="19.5" customHeight="1">
      <c r="B7" s="90"/>
      <c r="C7" s="90"/>
      <c r="D7" s="90"/>
      <c r="E7" s="91"/>
      <c r="F7" s="91"/>
      <c r="G7" s="2" t="s">
        <v>59</v>
      </c>
      <c r="H7" s="2" t="s">
        <v>60</v>
      </c>
      <c r="I7" s="2" t="s">
        <v>61</v>
      </c>
      <c r="J7" s="2" t="s">
        <v>62</v>
      </c>
      <c r="K7" s="91"/>
      <c r="L7" s="2" t="s">
        <v>59</v>
      </c>
      <c r="M7" s="2" t="s">
        <v>60</v>
      </c>
      <c r="N7" s="2" t="s">
        <v>61</v>
      </c>
      <c r="O7" s="2" t="s">
        <v>62</v>
      </c>
      <c r="P7" s="91"/>
      <c r="Q7" s="2" t="s">
        <v>59</v>
      </c>
      <c r="R7" s="2" t="s">
        <v>60</v>
      </c>
      <c r="S7" s="2" t="s">
        <v>61</v>
      </c>
      <c r="T7" s="2" t="s">
        <v>62</v>
      </c>
      <c r="U7" s="91"/>
      <c r="V7" s="2" t="s">
        <v>59</v>
      </c>
      <c r="W7" s="2" t="s">
        <v>60</v>
      </c>
      <c r="X7" s="2" t="s">
        <v>61</v>
      </c>
      <c r="Y7" s="2" t="s">
        <v>62</v>
      </c>
      <c r="Z7" s="91"/>
      <c r="AA7" s="2" t="s">
        <v>59</v>
      </c>
      <c r="AB7" s="2" t="s">
        <v>60</v>
      </c>
      <c r="AC7" s="2" t="s">
        <v>61</v>
      </c>
      <c r="AD7" s="2" t="s">
        <v>62</v>
      </c>
      <c r="AE7" s="91"/>
      <c r="AF7" s="2" t="s">
        <v>59</v>
      </c>
      <c r="AG7" s="2" t="s">
        <v>60</v>
      </c>
      <c r="AH7" s="2" t="s">
        <v>61</v>
      </c>
      <c r="AI7" s="2" t="s">
        <v>62</v>
      </c>
      <c r="AJ7" s="91"/>
      <c r="AK7" s="62" t="s">
        <v>59</v>
      </c>
      <c r="AL7" s="62" t="s">
        <v>60</v>
      </c>
      <c r="AM7" s="62" t="s">
        <v>61</v>
      </c>
      <c r="AN7" s="62" t="s">
        <v>62</v>
      </c>
      <c r="AO7" s="93"/>
      <c r="AP7" s="62" t="s">
        <v>59</v>
      </c>
      <c r="AQ7" s="62" t="s">
        <v>60</v>
      </c>
      <c r="AR7" s="62" t="s">
        <v>61</v>
      </c>
      <c r="AS7" s="62" t="s">
        <v>62</v>
      </c>
      <c r="AT7" s="93"/>
      <c r="AU7" s="62" t="s">
        <v>59</v>
      </c>
      <c r="AV7" s="62" t="s">
        <v>60</v>
      </c>
      <c r="AW7" s="62" t="s">
        <v>61</v>
      </c>
      <c r="AX7" s="62" t="s">
        <v>62</v>
      </c>
      <c r="AY7" s="93"/>
      <c r="AZ7" s="62" t="s">
        <v>59</v>
      </c>
      <c r="BA7" s="62" t="s">
        <v>60</v>
      </c>
      <c r="BB7" s="62" t="s">
        <v>61</v>
      </c>
      <c r="BC7" s="62" t="s">
        <v>62</v>
      </c>
      <c r="BD7" s="93"/>
      <c r="BE7" s="62" t="s">
        <v>59</v>
      </c>
      <c r="BF7" s="62" t="s">
        <v>60</v>
      </c>
      <c r="BG7" s="62" t="s">
        <v>61</v>
      </c>
      <c r="BH7" s="62" t="s">
        <v>62</v>
      </c>
      <c r="BI7" s="93"/>
      <c r="BJ7" s="62" t="s">
        <v>59</v>
      </c>
      <c r="BK7" s="62" t="s">
        <v>60</v>
      </c>
      <c r="BL7" s="62" t="s">
        <v>61</v>
      </c>
      <c r="BM7" s="62" t="s">
        <v>62</v>
      </c>
      <c r="BN7" s="93"/>
      <c r="BO7" s="62" t="s">
        <v>59</v>
      </c>
      <c r="BP7" s="62" t="s">
        <v>60</v>
      </c>
      <c r="BQ7" s="62" t="s">
        <v>61</v>
      </c>
      <c r="BR7" s="62" t="s">
        <v>62</v>
      </c>
      <c r="BS7" s="93"/>
      <c r="BT7" s="62" t="s">
        <v>59</v>
      </c>
      <c r="BU7" s="62" t="s">
        <v>60</v>
      </c>
      <c r="BV7" s="62" t="s">
        <v>61</v>
      </c>
      <c r="BW7" s="62" t="s">
        <v>62</v>
      </c>
      <c r="BX7" s="93"/>
      <c r="BY7" s="62" t="s">
        <v>59</v>
      </c>
      <c r="BZ7" s="62" t="s">
        <v>60</v>
      </c>
      <c r="CA7" s="62" t="s">
        <v>61</v>
      </c>
      <c r="CB7" s="62" t="s">
        <v>62</v>
      </c>
      <c r="CC7" s="93"/>
      <c r="CD7" s="62" t="s">
        <v>59</v>
      </c>
      <c r="CE7" s="62" t="s">
        <v>60</v>
      </c>
      <c r="CF7" s="62" t="s">
        <v>61</v>
      </c>
      <c r="CG7" s="62" t="s">
        <v>62</v>
      </c>
      <c r="CH7" s="93"/>
    </row>
    <row r="8" spans="2:86" s="25" customFormat="1" ht="15" customHeight="1">
      <c r="B8" s="24" t="s">
        <v>9</v>
      </c>
      <c r="C8" s="22" t="s">
        <v>63</v>
      </c>
      <c r="D8" s="24" t="s">
        <v>163</v>
      </c>
      <c r="E8" s="22">
        <f>F8+K8+P8+U8+Z8+AJ8</f>
        <v>0</v>
      </c>
      <c r="F8" s="22"/>
      <c r="G8" s="22"/>
      <c r="H8" s="22"/>
      <c r="I8" s="22"/>
      <c r="J8" s="22"/>
      <c r="K8" s="22">
        <f>SUM(G8:J8)</f>
        <v>0</v>
      </c>
      <c r="L8" s="22"/>
      <c r="M8" s="22"/>
      <c r="N8" s="22"/>
      <c r="O8" s="22"/>
      <c r="P8" s="22">
        <f>SUM(L8:O8)</f>
        <v>0</v>
      </c>
      <c r="Q8" s="22"/>
      <c r="R8" s="22"/>
      <c r="S8" s="22"/>
      <c r="T8" s="22"/>
      <c r="U8" s="22">
        <f>SUM(Q8:T8)</f>
        <v>0</v>
      </c>
      <c r="V8" s="22"/>
      <c r="W8" s="22"/>
      <c r="X8" s="22"/>
      <c r="Y8" s="22"/>
      <c r="Z8" s="22">
        <f>SUM(V8:Y8)</f>
        <v>0</v>
      </c>
      <c r="AA8" s="22"/>
      <c r="AB8" s="22"/>
      <c r="AC8" s="22"/>
      <c r="AD8" s="22"/>
      <c r="AE8" s="22">
        <f>SUM(AA8:AD8)</f>
        <v>0</v>
      </c>
      <c r="AF8" s="22"/>
      <c r="AG8" s="22"/>
      <c r="AH8" s="22"/>
      <c r="AI8" s="22"/>
      <c r="AJ8" s="22">
        <f>SUM(AF8:AI8)</f>
        <v>0</v>
      </c>
      <c r="AK8" s="63"/>
      <c r="AL8" s="63"/>
      <c r="AM8" s="63"/>
      <c r="AN8" s="63"/>
      <c r="AO8" s="63">
        <f>SUM(AK8:AN8)</f>
        <v>0</v>
      </c>
      <c r="AP8" s="63"/>
      <c r="AQ8" s="63"/>
      <c r="AR8" s="63"/>
      <c r="AS8" s="63"/>
      <c r="AT8" s="63">
        <f>SUM(AP8:AS8)</f>
        <v>0</v>
      </c>
      <c r="AU8" s="63"/>
      <c r="AV8" s="63"/>
      <c r="AW8" s="63"/>
      <c r="AX8" s="63"/>
      <c r="AY8" s="63">
        <f>SUM(AU8:AX8)</f>
        <v>0</v>
      </c>
      <c r="AZ8" s="63"/>
      <c r="BA8" s="63"/>
      <c r="BB8" s="63"/>
      <c r="BC8" s="63"/>
      <c r="BD8" s="63">
        <f>SUM(AZ8:BC8)</f>
        <v>0</v>
      </c>
      <c r="BE8" s="63"/>
      <c r="BF8" s="63"/>
      <c r="BG8" s="63"/>
      <c r="BH8" s="63"/>
      <c r="BI8" s="63">
        <f>SUM(BE8:BH8)</f>
        <v>0</v>
      </c>
      <c r="BJ8" s="63"/>
      <c r="BK8" s="63"/>
      <c r="BL8" s="63"/>
      <c r="BM8" s="63"/>
      <c r="BN8" s="63">
        <f>SUM(BJ8:BM8)</f>
        <v>0</v>
      </c>
      <c r="BO8" s="63"/>
      <c r="BP8" s="63"/>
      <c r="BQ8" s="63"/>
      <c r="BR8" s="63"/>
      <c r="BS8" s="63">
        <f>SUM(BO8:BR8)</f>
        <v>0</v>
      </c>
      <c r="BT8" s="63"/>
      <c r="BU8" s="63"/>
      <c r="BV8" s="63"/>
      <c r="BW8" s="63"/>
      <c r="BX8" s="63">
        <f>SUM(BT8:BW8)</f>
        <v>0</v>
      </c>
      <c r="BY8" s="63"/>
      <c r="BZ8" s="63"/>
      <c r="CA8" s="63"/>
      <c r="CB8" s="63"/>
      <c r="CC8" s="63">
        <f>SUM(BY8:CB8)</f>
        <v>0</v>
      </c>
      <c r="CD8" s="63"/>
      <c r="CE8" s="63"/>
      <c r="CF8" s="63"/>
      <c r="CG8" s="63"/>
      <c r="CH8" s="63">
        <f>SUM(CD8:CG8)</f>
        <v>0</v>
      </c>
    </row>
    <row r="9" spans="2:86" s="25" customFormat="1" ht="15" customHeight="1">
      <c r="B9" s="24" t="s">
        <v>10</v>
      </c>
      <c r="C9" s="22" t="s">
        <v>64</v>
      </c>
      <c r="D9" s="24" t="s">
        <v>163</v>
      </c>
      <c r="E9" s="22">
        <f aca="true" t="shared" si="0" ref="E9:E18">F9+K9+P9+U9+Z9+AJ9</f>
        <v>0</v>
      </c>
      <c r="F9" s="22"/>
      <c r="G9" s="22">
        <f>G10+G11+G12</f>
        <v>0</v>
      </c>
      <c r="H9" s="22">
        <f>H10+H11+H12</f>
        <v>0</v>
      </c>
      <c r="I9" s="22">
        <f>I10+I11+I12</f>
        <v>0</v>
      </c>
      <c r="J9" s="22">
        <f>J10+J11+J12</f>
        <v>0</v>
      </c>
      <c r="K9" s="22">
        <f aca="true" t="shared" si="1" ref="K9:K18">SUM(G9:J9)</f>
        <v>0</v>
      </c>
      <c r="L9" s="22">
        <f>L10+L11+L12</f>
        <v>0</v>
      </c>
      <c r="M9" s="22">
        <f>M10+M11+M12</f>
        <v>0</v>
      </c>
      <c r="N9" s="22">
        <f>N10+N11+N12</f>
        <v>0</v>
      </c>
      <c r="O9" s="22">
        <f>O10+O11+O12</f>
        <v>0</v>
      </c>
      <c r="P9" s="22">
        <f aca="true" t="shared" si="2" ref="P9:P18">SUM(L9:O9)</f>
        <v>0</v>
      </c>
      <c r="Q9" s="22">
        <f>Q10+Q11+Q12</f>
        <v>0</v>
      </c>
      <c r="R9" s="22">
        <f>R10+R11+R12</f>
        <v>0</v>
      </c>
      <c r="S9" s="22">
        <f>S10+S11+S12</f>
        <v>0</v>
      </c>
      <c r="T9" s="22">
        <f>T10+T11+T12</f>
        <v>0</v>
      </c>
      <c r="U9" s="22">
        <f aca="true" t="shared" si="3" ref="U9:U18">SUM(Q9:T9)</f>
        <v>0</v>
      </c>
      <c r="V9" s="22">
        <f>V10+V11+V12</f>
        <v>0</v>
      </c>
      <c r="W9" s="22">
        <f>W10+W11+W12</f>
        <v>0</v>
      </c>
      <c r="X9" s="22">
        <f>X10+X11+X12</f>
        <v>0</v>
      </c>
      <c r="Y9" s="22">
        <f>Y10+Y11+Y12</f>
        <v>0</v>
      </c>
      <c r="Z9" s="22">
        <f aca="true" t="shared" si="4" ref="Z9:Z18">SUM(V9:Y9)</f>
        <v>0</v>
      </c>
      <c r="AA9" s="22">
        <f>AA10+AA11+AA12</f>
        <v>0</v>
      </c>
      <c r="AB9" s="22">
        <f>AB10+AB11+AB12</f>
        <v>0</v>
      </c>
      <c r="AC9" s="22">
        <f>AC10+AC11+AC12</f>
        <v>0</v>
      </c>
      <c r="AD9" s="22">
        <f>AD10+AD11+AD12</f>
        <v>0</v>
      </c>
      <c r="AE9" s="22">
        <f aca="true" t="shared" si="5" ref="AE9:AE18">SUM(AA9:AD9)</f>
        <v>0</v>
      </c>
      <c r="AF9" s="22">
        <f>AF10+AF11+AF12</f>
        <v>0</v>
      </c>
      <c r="AG9" s="22">
        <f>AG10+AG11+AG12</f>
        <v>0</v>
      </c>
      <c r="AH9" s="22">
        <f>AH10+AH11+AH12</f>
        <v>0</v>
      </c>
      <c r="AI9" s="22">
        <f>AI10+AI11+AI12</f>
        <v>0</v>
      </c>
      <c r="AJ9" s="22">
        <f aca="true" t="shared" si="6" ref="AJ9:AJ18">SUM(AF9:AI9)</f>
        <v>0</v>
      </c>
      <c r="AK9" s="63">
        <f>AK10+AK11+AK12</f>
        <v>0</v>
      </c>
      <c r="AL9" s="63">
        <f>AL10+AL11+AL12</f>
        <v>0</v>
      </c>
      <c r="AM9" s="63">
        <f>AM10+AM11+AM12</f>
        <v>0</v>
      </c>
      <c r="AN9" s="63">
        <f>AN10+AN11+AN12</f>
        <v>0</v>
      </c>
      <c r="AO9" s="63">
        <f aca="true" t="shared" si="7" ref="AO9:AO18">SUM(AK9:AN9)</f>
        <v>0</v>
      </c>
      <c r="AP9" s="63">
        <f>AP10+AP11+AP12</f>
        <v>0</v>
      </c>
      <c r="AQ9" s="63">
        <f>AQ10+AQ11+AQ12</f>
        <v>0</v>
      </c>
      <c r="AR9" s="63">
        <f>AR10+AR11+AR12</f>
        <v>0</v>
      </c>
      <c r="AS9" s="63">
        <f>AS10+AS11+AS12</f>
        <v>0</v>
      </c>
      <c r="AT9" s="63">
        <f aca="true" t="shared" si="8" ref="AT9:AT18">SUM(AP9:AS9)</f>
        <v>0</v>
      </c>
      <c r="AU9" s="63">
        <f>AU10+AU11+AU12</f>
        <v>0</v>
      </c>
      <c r="AV9" s="63">
        <f>AV10+AV11+AV12</f>
        <v>0</v>
      </c>
      <c r="AW9" s="63">
        <f>AW10+AW11+AW12</f>
        <v>0</v>
      </c>
      <c r="AX9" s="63">
        <f>AX10+AX11+AX12</f>
        <v>0</v>
      </c>
      <c r="AY9" s="63">
        <f aca="true" t="shared" si="9" ref="AY9:AY18">SUM(AU9:AX9)</f>
        <v>0</v>
      </c>
      <c r="AZ9" s="63">
        <f>AZ10+AZ11+AZ12</f>
        <v>0</v>
      </c>
      <c r="BA9" s="63">
        <f>BA10+BA11+BA12</f>
        <v>0</v>
      </c>
      <c r="BB9" s="63">
        <f>BB10+BB11+BB12</f>
        <v>0</v>
      </c>
      <c r="BC9" s="63">
        <f>BC10+BC11+BC12</f>
        <v>0</v>
      </c>
      <c r="BD9" s="63">
        <f aca="true" t="shared" si="10" ref="BD9:BD18">SUM(AZ9:BC9)</f>
        <v>0</v>
      </c>
      <c r="BE9" s="63">
        <f>BE10+BE11+BE12</f>
        <v>0</v>
      </c>
      <c r="BF9" s="63">
        <f>BF10+BF11+BF12</f>
        <v>0</v>
      </c>
      <c r="BG9" s="63">
        <f>BG10+BG11+BG12</f>
        <v>0</v>
      </c>
      <c r="BH9" s="63">
        <f>BH10+BH11+BH12</f>
        <v>0</v>
      </c>
      <c r="BI9" s="63">
        <f aca="true" t="shared" si="11" ref="BI9:BI18">SUM(BE9:BH9)</f>
        <v>0</v>
      </c>
      <c r="BJ9" s="63">
        <f>BJ10+BJ11+BJ12</f>
        <v>0</v>
      </c>
      <c r="BK9" s="63">
        <f>BK10+BK11+BK12</f>
        <v>0</v>
      </c>
      <c r="BL9" s="63">
        <f>BL10+BL11+BL12</f>
        <v>0</v>
      </c>
      <c r="BM9" s="63">
        <f>BM10+BM11+BM12</f>
        <v>0</v>
      </c>
      <c r="BN9" s="63">
        <f aca="true" t="shared" si="12" ref="BN9:BN18">SUM(BJ9:BM9)</f>
        <v>0</v>
      </c>
      <c r="BO9" s="63">
        <f>BO10+BO11+BO12</f>
        <v>0</v>
      </c>
      <c r="BP9" s="63">
        <f>BP10+BP11+BP12</f>
        <v>0</v>
      </c>
      <c r="BQ9" s="63">
        <f>BQ10+BQ11+BQ12</f>
        <v>0</v>
      </c>
      <c r="BR9" s="63">
        <f>BR10+BR11+BR12</f>
        <v>0</v>
      </c>
      <c r="BS9" s="63">
        <f aca="true" t="shared" si="13" ref="BS9:BS18">SUM(BO9:BR9)</f>
        <v>0</v>
      </c>
      <c r="BT9" s="63">
        <f>BT10+BT11+BT12</f>
        <v>0</v>
      </c>
      <c r="BU9" s="63">
        <f>BU10+BU11+BU12</f>
        <v>0</v>
      </c>
      <c r="BV9" s="63">
        <f>BV10+BV11+BV12</f>
        <v>0</v>
      </c>
      <c r="BW9" s="63">
        <f>BW10+BW11+BW12</f>
        <v>0</v>
      </c>
      <c r="BX9" s="63">
        <f aca="true" t="shared" si="14" ref="BX9:BX18">SUM(BT9:BW9)</f>
        <v>0</v>
      </c>
      <c r="BY9" s="63">
        <f>BY10+BY11+BY12</f>
        <v>0</v>
      </c>
      <c r="BZ9" s="63">
        <f>BZ10+BZ11+BZ12</f>
        <v>0</v>
      </c>
      <c r="CA9" s="63">
        <f>CA10+CA11+CA12</f>
        <v>0</v>
      </c>
      <c r="CB9" s="63">
        <f>CB10+CB11+CB12</f>
        <v>0</v>
      </c>
      <c r="CC9" s="63">
        <f aca="true" t="shared" si="15" ref="CC9:CC18">SUM(BY9:CB9)</f>
        <v>0</v>
      </c>
      <c r="CD9" s="63">
        <f>CD10+CD11+CD12</f>
        <v>0</v>
      </c>
      <c r="CE9" s="63">
        <f>CE10+CE11+CE12</f>
        <v>0</v>
      </c>
      <c r="CF9" s="63">
        <f>CF10+CF11+CF12</f>
        <v>0</v>
      </c>
      <c r="CG9" s="63">
        <f>CG10+CG11+CG12</f>
        <v>0</v>
      </c>
      <c r="CH9" s="63">
        <f aca="true" t="shared" si="16" ref="CH9:CH18">SUM(CD9:CG9)</f>
        <v>0</v>
      </c>
    </row>
    <row r="10" spans="2:86" s="21" customFormat="1" ht="15" customHeight="1">
      <c r="B10" s="19" t="s">
        <v>65</v>
      </c>
      <c r="C10" s="10" t="s">
        <v>47</v>
      </c>
      <c r="D10" s="19" t="s">
        <v>163</v>
      </c>
      <c r="E10" s="20">
        <f t="shared" si="0"/>
        <v>0</v>
      </c>
      <c r="F10" s="23"/>
      <c r="G10" s="23"/>
      <c r="H10" s="23"/>
      <c r="I10" s="23"/>
      <c r="J10" s="23"/>
      <c r="K10" s="20">
        <f t="shared" si="1"/>
        <v>0</v>
      </c>
      <c r="L10" s="23"/>
      <c r="M10" s="23"/>
      <c r="N10" s="23"/>
      <c r="O10" s="23"/>
      <c r="P10" s="20">
        <f t="shared" si="2"/>
        <v>0</v>
      </c>
      <c r="Q10" s="23"/>
      <c r="R10" s="23"/>
      <c r="S10" s="23"/>
      <c r="T10" s="23"/>
      <c r="U10" s="20">
        <f t="shared" si="3"/>
        <v>0</v>
      </c>
      <c r="V10" s="23"/>
      <c r="W10" s="23"/>
      <c r="X10" s="23"/>
      <c r="Y10" s="23"/>
      <c r="Z10" s="20">
        <f t="shared" si="4"/>
        <v>0</v>
      </c>
      <c r="AA10" s="23"/>
      <c r="AB10" s="23"/>
      <c r="AC10" s="23"/>
      <c r="AD10" s="23"/>
      <c r="AE10" s="20">
        <f t="shared" si="5"/>
        <v>0</v>
      </c>
      <c r="AF10" s="23"/>
      <c r="AG10" s="23"/>
      <c r="AH10" s="23"/>
      <c r="AI10" s="23"/>
      <c r="AJ10" s="20">
        <f t="shared" si="6"/>
        <v>0</v>
      </c>
      <c r="AK10" s="64"/>
      <c r="AL10" s="64"/>
      <c r="AM10" s="64"/>
      <c r="AN10" s="64"/>
      <c r="AO10" s="65">
        <f t="shared" si="7"/>
        <v>0</v>
      </c>
      <c r="AP10" s="64"/>
      <c r="AQ10" s="64"/>
      <c r="AR10" s="64"/>
      <c r="AS10" s="64"/>
      <c r="AT10" s="65">
        <f t="shared" si="8"/>
        <v>0</v>
      </c>
      <c r="AU10" s="64"/>
      <c r="AV10" s="64"/>
      <c r="AW10" s="64"/>
      <c r="AX10" s="64"/>
      <c r="AY10" s="65">
        <f t="shared" si="9"/>
        <v>0</v>
      </c>
      <c r="AZ10" s="64"/>
      <c r="BA10" s="64"/>
      <c r="BB10" s="64"/>
      <c r="BC10" s="64"/>
      <c r="BD10" s="65">
        <f t="shared" si="10"/>
        <v>0</v>
      </c>
      <c r="BE10" s="64"/>
      <c r="BF10" s="64"/>
      <c r="BG10" s="64"/>
      <c r="BH10" s="64"/>
      <c r="BI10" s="65">
        <f t="shared" si="11"/>
        <v>0</v>
      </c>
      <c r="BJ10" s="64"/>
      <c r="BK10" s="64"/>
      <c r="BL10" s="64"/>
      <c r="BM10" s="64"/>
      <c r="BN10" s="65">
        <f t="shared" si="12"/>
        <v>0</v>
      </c>
      <c r="BO10" s="64"/>
      <c r="BP10" s="64"/>
      <c r="BQ10" s="64"/>
      <c r="BR10" s="64"/>
      <c r="BS10" s="65">
        <f t="shared" si="13"/>
        <v>0</v>
      </c>
      <c r="BT10" s="64"/>
      <c r="BU10" s="64"/>
      <c r="BV10" s="64"/>
      <c r="BW10" s="64"/>
      <c r="BX10" s="65">
        <f t="shared" si="14"/>
        <v>0</v>
      </c>
      <c r="BY10" s="64"/>
      <c r="BZ10" s="64"/>
      <c r="CA10" s="64"/>
      <c r="CB10" s="64"/>
      <c r="CC10" s="65">
        <f t="shared" si="15"/>
        <v>0</v>
      </c>
      <c r="CD10" s="64"/>
      <c r="CE10" s="64"/>
      <c r="CF10" s="64"/>
      <c r="CG10" s="64"/>
      <c r="CH10" s="65">
        <f t="shared" si="16"/>
        <v>0</v>
      </c>
    </row>
    <row r="11" spans="2:86" s="21" customFormat="1" ht="15" customHeight="1">
      <c r="B11" s="19" t="s">
        <v>66</v>
      </c>
      <c r="C11" s="10" t="s">
        <v>47</v>
      </c>
      <c r="D11" s="19" t="s">
        <v>163</v>
      </c>
      <c r="E11" s="20">
        <f t="shared" si="0"/>
        <v>0</v>
      </c>
      <c r="F11" s="20"/>
      <c r="G11" s="20"/>
      <c r="H11" s="20"/>
      <c r="I11" s="20"/>
      <c r="J11" s="20"/>
      <c r="K11" s="20">
        <f t="shared" si="1"/>
        <v>0</v>
      </c>
      <c r="L11" s="20"/>
      <c r="M11" s="20"/>
      <c r="N11" s="20"/>
      <c r="O11" s="20"/>
      <c r="P11" s="20">
        <f t="shared" si="2"/>
        <v>0</v>
      </c>
      <c r="Q11" s="20"/>
      <c r="R11" s="20"/>
      <c r="S11" s="20"/>
      <c r="T11" s="20"/>
      <c r="U11" s="20">
        <f t="shared" si="3"/>
        <v>0</v>
      </c>
      <c r="V11" s="20"/>
      <c r="W11" s="20"/>
      <c r="X11" s="20"/>
      <c r="Y11" s="20"/>
      <c r="Z11" s="20">
        <f t="shared" si="4"/>
        <v>0</v>
      </c>
      <c r="AA11" s="20"/>
      <c r="AB11" s="20"/>
      <c r="AC11" s="20"/>
      <c r="AD11" s="20"/>
      <c r="AE11" s="20">
        <f t="shared" si="5"/>
        <v>0</v>
      </c>
      <c r="AF11" s="20"/>
      <c r="AG11" s="20"/>
      <c r="AH11" s="20"/>
      <c r="AI11" s="20"/>
      <c r="AJ11" s="20">
        <f t="shared" si="6"/>
        <v>0</v>
      </c>
      <c r="AK11" s="65"/>
      <c r="AL11" s="65"/>
      <c r="AM11" s="65"/>
      <c r="AN11" s="65"/>
      <c r="AO11" s="65">
        <f t="shared" si="7"/>
        <v>0</v>
      </c>
      <c r="AP11" s="65"/>
      <c r="AQ11" s="65"/>
      <c r="AR11" s="65"/>
      <c r="AS11" s="65"/>
      <c r="AT11" s="65">
        <f t="shared" si="8"/>
        <v>0</v>
      </c>
      <c r="AU11" s="65"/>
      <c r="AV11" s="65"/>
      <c r="AW11" s="65"/>
      <c r="AX11" s="65"/>
      <c r="AY11" s="65">
        <f t="shared" si="9"/>
        <v>0</v>
      </c>
      <c r="AZ11" s="65"/>
      <c r="BA11" s="65"/>
      <c r="BB11" s="65"/>
      <c r="BC11" s="65"/>
      <c r="BD11" s="65">
        <f t="shared" si="10"/>
        <v>0</v>
      </c>
      <c r="BE11" s="65"/>
      <c r="BF11" s="65"/>
      <c r="BG11" s="65"/>
      <c r="BH11" s="65"/>
      <c r="BI11" s="65">
        <f t="shared" si="11"/>
        <v>0</v>
      </c>
      <c r="BJ11" s="65"/>
      <c r="BK11" s="65"/>
      <c r="BL11" s="65"/>
      <c r="BM11" s="65"/>
      <c r="BN11" s="65">
        <f t="shared" si="12"/>
        <v>0</v>
      </c>
      <c r="BO11" s="65"/>
      <c r="BP11" s="65"/>
      <c r="BQ11" s="65"/>
      <c r="BR11" s="65"/>
      <c r="BS11" s="65">
        <f t="shared" si="13"/>
        <v>0</v>
      </c>
      <c r="BT11" s="65"/>
      <c r="BU11" s="65"/>
      <c r="BV11" s="65"/>
      <c r="BW11" s="65"/>
      <c r="BX11" s="65">
        <f t="shared" si="14"/>
        <v>0</v>
      </c>
      <c r="BY11" s="65"/>
      <c r="BZ11" s="65"/>
      <c r="CA11" s="65"/>
      <c r="CB11" s="65"/>
      <c r="CC11" s="65">
        <f t="shared" si="15"/>
        <v>0</v>
      </c>
      <c r="CD11" s="65"/>
      <c r="CE11" s="65"/>
      <c r="CF11" s="65"/>
      <c r="CG11" s="65"/>
      <c r="CH11" s="65">
        <f t="shared" si="16"/>
        <v>0</v>
      </c>
    </row>
    <row r="12" spans="2:86" s="21" customFormat="1" ht="15" customHeight="1">
      <c r="B12" s="19" t="s">
        <v>67</v>
      </c>
      <c r="C12" s="10" t="s">
        <v>47</v>
      </c>
      <c r="D12" s="19" t="s">
        <v>163</v>
      </c>
      <c r="E12" s="20">
        <f t="shared" si="0"/>
        <v>0</v>
      </c>
      <c r="F12" s="20"/>
      <c r="G12" s="20"/>
      <c r="H12" s="20"/>
      <c r="I12" s="20"/>
      <c r="J12" s="20"/>
      <c r="K12" s="20">
        <f t="shared" si="1"/>
        <v>0</v>
      </c>
      <c r="L12" s="20"/>
      <c r="M12" s="20"/>
      <c r="N12" s="20"/>
      <c r="O12" s="20"/>
      <c r="P12" s="20">
        <f t="shared" si="2"/>
        <v>0</v>
      </c>
      <c r="Q12" s="20"/>
      <c r="R12" s="20"/>
      <c r="S12" s="20"/>
      <c r="T12" s="20"/>
      <c r="U12" s="20">
        <f t="shared" si="3"/>
        <v>0</v>
      </c>
      <c r="V12" s="20"/>
      <c r="W12" s="20"/>
      <c r="X12" s="20"/>
      <c r="Y12" s="20"/>
      <c r="Z12" s="20">
        <f t="shared" si="4"/>
        <v>0</v>
      </c>
      <c r="AA12" s="20"/>
      <c r="AB12" s="20"/>
      <c r="AC12" s="20"/>
      <c r="AD12" s="20"/>
      <c r="AE12" s="20">
        <f t="shared" si="5"/>
        <v>0</v>
      </c>
      <c r="AF12" s="20"/>
      <c r="AG12" s="20"/>
      <c r="AH12" s="20"/>
      <c r="AI12" s="20"/>
      <c r="AJ12" s="20">
        <f t="shared" si="6"/>
        <v>0</v>
      </c>
      <c r="AK12" s="65"/>
      <c r="AL12" s="65"/>
      <c r="AM12" s="65"/>
      <c r="AN12" s="65"/>
      <c r="AO12" s="65">
        <f t="shared" si="7"/>
        <v>0</v>
      </c>
      <c r="AP12" s="65"/>
      <c r="AQ12" s="65"/>
      <c r="AR12" s="65"/>
      <c r="AS12" s="65"/>
      <c r="AT12" s="65">
        <f t="shared" si="8"/>
        <v>0</v>
      </c>
      <c r="AU12" s="65"/>
      <c r="AV12" s="65"/>
      <c r="AW12" s="65"/>
      <c r="AX12" s="65"/>
      <c r="AY12" s="65">
        <f t="shared" si="9"/>
        <v>0</v>
      </c>
      <c r="AZ12" s="65"/>
      <c r="BA12" s="65"/>
      <c r="BB12" s="65"/>
      <c r="BC12" s="65"/>
      <c r="BD12" s="65">
        <f t="shared" si="10"/>
        <v>0</v>
      </c>
      <c r="BE12" s="65"/>
      <c r="BF12" s="65"/>
      <c r="BG12" s="65"/>
      <c r="BH12" s="65"/>
      <c r="BI12" s="65">
        <f t="shared" si="11"/>
        <v>0</v>
      </c>
      <c r="BJ12" s="65"/>
      <c r="BK12" s="65"/>
      <c r="BL12" s="65"/>
      <c r="BM12" s="65"/>
      <c r="BN12" s="65">
        <f t="shared" si="12"/>
        <v>0</v>
      </c>
      <c r="BO12" s="65"/>
      <c r="BP12" s="65"/>
      <c r="BQ12" s="65"/>
      <c r="BR12" s="65"/>
      <c r="BS12" s="65">
        <f t="shared" si="13"/>
        <v>0</v>
      </c>
      <c r="BT12" s="65"/>
      <c r="BU12" s="65"/>
      <c r="BV12" s="65"/>
      <c r="BW12" s="65"/>
      <c r="BX12" s="65">
        <f t="shared" si="14"/>
        <v>0</v>
      </c>
      <c r="BY12" s="65"/>
      <c r="BZ12" s="65"/>
      <c r="CA12" s="65"/>
      <c r="CB12" s="65"/>
      <c r="CC12" s="65">
        <f t="shared" si="15"/>
        <v>0</v>
      </c>
      <c r="CD12" s="65"/>
      <c r="CE12" s="65"/>
      <c r="CF12" s="65"/>
      <c r="CG12" s="65"/>
      <c r="CH12" s="65">
        <f t="shared" si="16"/>
        <v>0</v>
      </c>
    </row>
    <row r="13" spans="2:86" s="25" customFormat="1" ht="15" customHeight="1">
      <c r="B13" s="24" t="s">
        <v>11</v>
      </c>
      <c r="C13" s="22" t="s">
        <v>156</v>
      </c>
      <c r="D13" s="24" t="s">
        <v>163</v>
      </c>
      <c r="E13" s="22">
        <f t="shared" si="0"/>
        <v>0</v>
      </c>
      <c r="F13" s="22"/>
      <c r="G13" s="22">
        <f>G14+G15</f>
        <v>0</v>
      </c>
      <c r="H13" s="22">
        <f>H14+H15</f>
        <v>0</v>
      </c>
      <c r="I13" s="22">
        <f>I14+I15</f>
        <v>0</v>
      </c>
      <c r="J13" s="22">
        <f>J14+J15</f>
        <v>0</v>
      </c>
      <c r="K13" s="22">
        <f t="shared" si="1"/>
        <v>0</v>
      </c>
      <c r="L13" s="22">
        <f>L14+L15</f>
        <v>0</v>
      </c>
      <c r="M13" s="22">
        <f>M14+M15</f>
        <v>0</v>
      </c>
      <c r="N13" s="22">
        <f>N14+N15</f>
        <v>0</v>
      </c>
      <c r="O13" s="22">
        <f>O14+O15</f>
        <v>0</v>
      </c>
      <c r="P13" s="22">
        <f t="shared" si="2"/>
        <v>0</v>
      </c>
      <c r="Q13" s="22">
        <f>Q14+Q15</f>
        <v>0</v>
      </c>
      <c r="R13" s="22">
        <f>R14+R15</f>
        <v>0</v>
      </c>
      <c r="S13" s="22">
        <f>S14+S15</f>
        <v>0</v>
      </c>
      <c r="T13" s="22">
        <f>T14+T15</f>
        <v>0</v>
      </c>
      <c r="U13" s="22">
        <f t="shared" si="3"/>
        <v>0</v>
      </c>
      <c r="V13" s="22">
        <f>V14+V15</f>
        <v>0</v>
      </c>
      <c r="W13" s="22">
        <f>W14+W15</f>
        <v>0</v>
      </c>
      <c r="X13" s="22">
        <f>X14+X15</f>
        <v>0</v>
      </c>
      <c r="Y13" s="22">
        <f>Y14+Y15</f>
        <v>0</v>
      </c>
      <c r="Z13" s="22">
        <f t="shared" si="4"/>
        <v>0</v>
      </c>
      <c r="AA13" s="22">
        <f>AA14+AA15</f>
        <v>0</v>
      </c>
      <c r="AB13" s="22">
        <f>AB14+AB15</f>
        <v>0</v>
      </c>
      <c r="AC13" s="22">
        <f>AC14+AC15</f>
        <v>0</v>
      </c>
      <c r="AD13" s="22">
        <f>AD14+AD15</f>
        <v>0</v>
      </c>
      <c r="AE13" s="22">
        <f t="shared" si="5"/>
        <v>0</v>
      </c>
      <c r="AF13" s="22">
        <f>AF14+AF15</f>
        <v>0</v>
      </c>
      <c r="AG13" s="22">
        <f>AG14+AG15</f>
        <v>0</v>
      </c>
      <c r="AH13" s="22">
        <f>AH14+AH15</f>
        <v>0</v>
      </c>
      <c r="AI13" s="22">
        <f>AI14+AI15</f>
        <v>0</v>
      </c>
      <c r="AJ13" s="22">
        <f t="shared" si="6"/>
        <v>0</v>
      </c>
      <c r="AK13" s="63">
        <f>AK14+AK15</f>
        <v>0</v>
      </c>
      <c r="AL13" s="63">
        <f>AL14+AL15</f>
        <v>0</v>
      </c>
      <c r="AM13" s="63">
        <f>AM14+AM15</f>
        <v>0</v>
      </c>
      <c r="AN13" s="63">
        <f>AN14+AN15</f>
        <v>0</v>
      </c>
      <c r="AO13" s="63">
        <f t="shared" si="7"/>
        <v>0</v>
      </c>
      <c r="AP13" s="63">
        <f>AP14+AP15</f>
        <v>0</v>
      </c>
      <c r="AQ13" s="63">
        <f>AQ14+AQ15</f>
        <v>0</v>
      </c>
      <c r="AR13" s="63">
        <f>AR14+AR15</f>
        <v>0</v>
      </c>
      <c r="AS13" s="63">
        <f>AS14+AS15</f>
        <v>0</v>
      </c>
      <c r="AT13" s="63">
        <f t="shared" si="8"/>
        <v>0</v>
      </c>
      <c r="AU13" s="63">
        <f>AU14+AU15</f>
        <v>0</v>
      </c>
      <c r="AV13" s="63">
        <f>AV14+AV15</f>
        <v>0</v>
      </c>
      <c r="AW13" s="63">
        <f>AW14+AW15</f>
        <v>0</v>
      </c>
      <c r="AX13" s="63">
        <f>AX14+AX15</f>
        <v>0</v>
      </c>
      <c r="AY13" s="63">
        <f t="shared" si="9"/>
        <v>0</v>
      </c>
      <c r="AZ13" s="63">
        <f>AZ14+AZ15</f>
        <v>0</v>
      </c>
      <c r="BA13" s="63">
        <f>BA14+BA15</f>
        <v>0</v>
      </c>
      <c r="BB13" s="63">
        <f>BB14+BB15</f>
        <v>0</v>
      </c>
      <c r="BC13" s="63">
        <f>BC14+BC15</f>
        <v>0</v>
      </c>
      <c r="BD13" s="63">
        <f t="shared" si="10"/>
        <v>0</v>
      </c>
      <c r="BE13" s="63">
        <f>BE14+BE15</f>
        <v>0</v>
      </c>
      <c r="BF13" s="63">
        <f>BF14+BF15</f>
        <v>0</v>
      </c>
      <c r="BG13" s="63">
        <f>BG14+BG15</f>
        <v>0</v>
      </c>
      <c r="BH13" s="63">
        <f>BH14+BH15</f>
        <v>0</v>
      </c>
      <c r="BI13" s="63">
        <f t="shared" si="11"/>
        <v>0</v>
      </c>
      <c r="BJ13" s="63">
        <f>BJ14+BJ15</f>
        <v>0</v>
      </c>
      <c r="BK13" s="63">
        <f>BK14+BK15</f>
        <v>0</v>
      </c>
      <c r="BL13" s="63">
        <f>BL14+BL15</f>
        <v>0</v>
      </c>
      <c r="BM13" s="63">
        <f>BM14+BM15</f>
        <v>0</v>
      </c>
      <c r="BN13" s="63">
        <f t="shared" si="12"/>
        <v>0</v>
      </c>
      <c r="BO13" s="63">
        <f>BO14+BO15</f>
        <v>0</v>
      </c>
      <c r="BP13" s="63">
        <f>BP14+BP15</f>
        <v>0</v>
      </c>
      <c r="BQ13" s="63">
        <f>BQ14+BQ15</f>
        <v>0</v>
      </c>
      <c r="BR13" s="63">
        <f>BR14+BR15</f>
        <v>0</v>
      </c>
      <c r="BS13" s="63">
        <f t="shared" si="13"/>
        <v>0</v>
      </c>
      <c r="BT13" s="63">
        <f>BT14+BT15</f>
        <v>0</v>
      </c>
      <c r="BU13" s="63">
        <f>BU14+BU15</f>
        <v>0</v>
      </c>
      <c r="BV13" s="63">
        <f>BV14+BV15</f>
        <v>0</v>
      </c>
      <c r="BW13" s="63">
        <f>BW14+BW15</f>
        <v>0</v>
      </c>
      <c r="BX13" s="63">
        <f t="shared" si="14"/>
        <v>0</v>
      </c>
      <c r="BY13" s="63">
        <f>BY14+BY15</f>
        <v>0</v>
      </c>
      <c r="BZ13" s="63">
        <f>BZ14+BZ15</f>
        <v>0</v>
      </c>
      <c r="CA13" s="63">
        <f>CA14+CA15</f>
        <v>0</v>
      </c>
      <c r="CB13" s="63">
        <f>CB14+CB15</f>
        <v>0</v>
      </c>
      <c r="CC13" s="63">
        <f t="shared" si="15"/>
        <v>0</v>
      </c>
      <c r="CD13" s="63">
        <f>CD14+CD15</f>
        <v>0</v>
      </c>
      <c r="CE13" s="63">
        <f>CE14+CE15</f>
        <v>0</v>
      </c>
      <c r="CF13" s="63">
        <f>CF14+CF15</f>
        <v>0</v>
      </c>
      <c r="CG13" s="63">
        <f>CG14+CG15</f>
        <v>0</v>
      </c>
      <c r="CH13" s="63">
        <f t="shared" si="16"/>
        <v>0</v>
      </c>
    </row>
    <row r="14" spans="2:86" s="21" customFormat="1" ht="15" customHeight="1">
      <c r="B14" s="19" t="s">
        <v>155</v>
      </c>
      <c r="C14" s="10" t="s">
        <v>47</v>
      </c>
      <c r="D14" s="19" t="s">
        <v>163</v>
      </c>
      <c r="E14" s="20">
        <f t="shared" si="0"/>
        <v>0</v>
      </c>
      <c r="F14" s="20"/>
      <c r="G14" s="20"/>
      <c r="H14" s="20"/>
      <c r="I14" s="20"/>
      <c r="J14" s="20"/>
      <c r="K14" s="20">
        <f t="shared" si="1"/>
        <v>0</v>
      </c>
      <c r="L14" s="20"/>
      <c r="M14" s="20"/>
      <c r="N14" s="20"/>
      <c r="O14" s="20"/>
      <c r="P14" s="20">
        <f t="shared" si="2"/>
        <v>0</v>
      </c>
      <c r="Q14" s="20"/>
      <c r="R14" s="20"/>
      <c r="S14" s="20"/>
      <c r="T14" s="20"/>
      <c r="U14" s="20">
        <f t="shared" si="3"/>
        <v>0</v>
      </c>
      <c r="V14" s="20"/>
      <c r="W14" s="20"/>
      <c r="X14" s="20"/>
      <c r="Y14" s="20"/>
      <c r="Z14" s="20">
        <f t="shared" si="4"/>
        <v>0</v>
      </c>
      <c r="AA14" s="20"/>
      <c r="AB14" s="20"/>
      <c r="AC14" s="20"/>
      <c r="AD14" s="20"/>
      <c r="AE14" s="20">
        <f t="shared" si="5"/>
        <v>0</v>
      </c>
      <c r="AF14" s="20"/>
      <c r="AG14" s="20"/>
      <c r="AH14" s="20"/>
      <c r="AI14" s="20"/>
      <c r="AJ14" s="20">
        <f t="shared" si="6"/>
        <v>0</v>
      </c>
      <c r="AK14" s="65"/>
      <c r="AL14" s="65"/>
      <c r="AM14" s="65"/>
      <c r="AN14" s="65"/>
      <c r="AO14" s="65">
        <f t="shared" si="7"/>
        <v>0</v>
      </c>
      <c r="AP14" s="65"/>
      <c r="AQ14" s="65"/>
      <c r="AR14" s="65"/>
      <c r="AS14" s="65"/>
      <c r="AT14" s="65">
        <f t="shared" si="8"/>
        <v>0</v>
      </c>
      <c r="AU14" s="65"/>
      <c r="AV14" s="65"/>
      <c r="AW14" s="65"/>
      <c r="AX14" s="65"/>
      <c r="AY14" s="65">
        <f t="shared" si="9"/>
        <v>0</v>
      </c>
      <c r="AZ14" s="65"/>
      <c r="BA14" s="65"/>
      <c r="BB14" s="65"/>
      <c r="BC14" s="65"/>
      <c r="BD14" s="65">
        <f t="shared" si="10"/>
        <v>0</v>
      </c>
      <c r="BE14" s="65"/>
      <c r="BF14" s="65"/>
      <c r="BG14" s="65"/>
      <c r="BH14" s="65"/>
      <c r="BI14" s="65">
        <f t="shared" si="11"/>
        <v>0</v>
      </c>
      <c r="BJ14" s="65"/>
      <c r="BK14" s="65"/>
      <c r="BL14" s="65"/>
      <c r="BM14" s="65"/>
      <c r="BN14" s="65">
        <f t="shared" si="12"/>
        <v>0</v>
      </c>
      <c r="BO14" s="65"/>
      <c r="BP14" s="65"/>
      <c r="BQ14" s="65"/>
      <c r="BR14" s="65"/>
      <c r="BS14" s="65">
        <f t="shared" si="13"/>
        <v>0</v>
      </c>
      <c r="BT14" s="65"/>
      <c r="BU14" s="65"/>
      <c r="BV14" s="65"/>
      <c r="BW14" s="65"/>
      <c r="BX14" s="65">
        <f t="shared" si="14"/>
        <v>0</v>
      </c>
      <c r="BY14" s="65"/>
      <c r="BZ14" s="65"/>
      <c r="CA14" s="65"/>
      <c r="CB14" s="65"/>
      <c r="CC14" s="65">
        <f t="shared" si="15"/>
        <v>0</v>
      </c>
      <c r="CD14" s="65"/>
      <c r="CE14" s="65"/>
      <c r="CF14" s="65"/>
      <c r="CG14" s="65"/>
      <c r="CH14" s="65">
        <f t="shared" si="16"/>
        <v>0</v>
      </c>
    </row>
    <row r="15" spans="2:86" s="21" customFormat="1" ht="15" customHeight="1">
      <c r="B15" s="19" t="s">
        <v>153</v>
      </c>
      <c r="C15" s="10" t="s">
        <v>47</v>
      </c>
      <c r="D15" s="19" t="s">
        <v>163</v>
      </c>
      <c r="E15" s="20">
        <f t="shared" si="0"/>
        <v>0</v>
      </c>
      <c r="F15" s="20"/>
      <c r="G15" s="20"/>
      <c r="H15" s="20"/>
      <c r="I15" s="20"/>
      <c r="J15" s="20"/>
      <c r="K15" s="20">
        <f t="shared" si="1"/>
        <v>0</v>
      </c>
      <c r="L15" s="20"/>
      <c r="M15" s="20"/>
      <c r="N15" s="20"/>
      <c r="O15" s="20"/>
      <c r="P15" s="20">
        <f t="shared" si="2"/>
        <v>0</v>
      </c>
      <c r="Q15" s="20"/>
      <c r="R15" s="20"/>
      <c r="S15" s="20"/>
      <c r="T15" s="20"/>
      <c r="U15" s="20">
        <f t="shared" si="3"/>
        <v>0</v>
      </c>
      <c r="V15" s="20"/>
      <c r="W15" s="20"/>
      <c r="X15" s="20"/>
      <c r="Y15" s="20"/>
      <c r="Z15" s="20">
        <f t="shared" si="4"/>
        <v>0</v>
      </c>
      <c r="AA15" s="20"/>
      <c r="AB15" s="20"/>
      <c r="AC15" s="20"/>
      <c r="AD15" s="20"/>
      <c r="AE15" s="20">
        <f t="shared" si="5"/>
        <v>0</v>
      </c>
      <c r="AF15" s="20"/>
      <c r="AG15" s="20"/>
      <c r="AH15" s="20"/>
      <c r="AI15" s="20"/>
      <c r="AJ15" s="20">
        <f t="shared" si="6"/>
        <v>0</v>
      </c>
      <c r="AK15" s="65"/>
      <c r="AL15" s="65"/>
      <c r="AM15" s="65"/>
      <c r="AN15" s="65"/>
      <c r="AO15" s="65">
        <f t="shared" si="7"/>
        <v>0</v>
      </c>
      <c r="AP15" s="65"/>
      <c r="AQ15" s="65"/>
      <c r="AR15" s="65"/>
      <c r="AS15" s="65"/>
      <c r="AT15" s="65">
        <f t="shared" si="8"/>
        <v>0</v>
      </c>
      <c r="AU15" s="65"/>
      <c r="AV15" s="65"/>
      <c r="AW15" s="65"/>
      <c r="AX15" s="65"/>
      <c r="AY15" s="65">
        <f t="shared" si="9"/>
        <v>0</v>
      </c>
      <c r="AZ15" s="65"/>
      <c r="BA15" s="65"/>
      <c r="BB15" s="65"/>
      <c r="BC15" s="65"/>
      <c r="BD15" s="65">
        <f t="shared" si="10"/>
        <v>0</v>
      </c>
      <c r="BE15" s="65"/>
      <c r="BF15" s="65"/>
      <c r="BG15" s="65"/>
      <c r="BH15" s="65"/>
      <c r="BI15" s="65">
        <f t="shared" si="11"/>
        <v>0</v>
      </c>
      <c r="BJ15" s="65"/>
      <c r="BK15" s="65"/>
      <c r="BL15" s="65"/>
      <c r="BM15" s="65"/>
      <c r="BN15" s="65">
        <f t="shared" si="12"/>
        <v>0</v>
      </c>
      <c r="BO15" s="65"/>
      <c r="BP15" s="65"/>
      <c r="BQ15" s="65"/>
      <c r="BR15" s="65"/>
      <c r="BS15" s="65">
        <f t="shared" si="13"/>
        <v>0</v>
      </c>
      <c r="BT15" s="65"/>
      <c r="BU15" s="65"/>
      <c r="BV15" s="65"/>
      <c r="BW15" s="65"/>
      <c r="BX15" s="65">
        <f t="shared" si="14"/>
        <v>0</v>
      </c>
      <c r="BY15" s="65"/>
      <c r="BZ15" s="65"/>
      <c r="CA15" s="65"/>
      <c r="CB15" s="65"/>
      <c r="CC15" s="65">
        <f t="shared" si="15"/>
        <v>0</v>
      </c>
      <c r="CD15" s="65"/>
      <c r="CE15" s="65"/>
      <c r="CF15" s="65"/>
      <c r="CG15" s="65"/>
      <c r="CH15" s="65">
        <f t="shared" si="16"/>
        <v>0</v>
      </c>
    </row>
    <row r="16" spans="2:86" s="25" customFormat="1" ht="15" customHeight="1">
      <c r="B16" s="24" t="s">
        <v>12</v>
      </c>
      <c r="C16" s="22" t="s">
        <v>157</v>
      </c>
      <c r="D16" s="24" t="s">
        <v>163</v>
      </c>
      <c r="E16" s="22">
        <f t="shared" si="0"/>
        <v>0</v>
      </c>
      <c r="F16" s="22"/>
      <c r="G16" s="22">
        <f>G17+G18</f>
        <v>0</v>
      </c>
      <c r="H16" s="22">
        <f>H17+H18</f>
        <v>0</v>
      </c>
      <c r="I16" s="22">
        <f>I17+I18</f>
        <v>0</v>
      </c>
      <c r="J16" s="22">
        <f>J17+J18</f>
        <v>0</v>
      </c>
      <c r="K16" s="22">
        <f t="shared" si="1"/>
        <v>0</v>
      </c>
      <c r="L16" s="22">
        <f>L17+L18</f>
        <v>0</v>
      </c>
      <c r="M16" s="22">
        <f>M17+M18</f>
        <v>0</v>
      </c>
      <c r="N16" s="22">
        <f>N17+N18</f>
        <v>0</v>
      </c>
      <c r="O16" s="22">
        <f>O17+O18</f>
        <v>0</v>
      </c>
      <c r="P16" s="22">
        <f t="shared" si="2"/>
        <v>0</v>
      </c>
      <c r="Q16" s="22">
        <f>Q17+Q18</f>
        <v>0</v>
      </c>
      <c r="R16" s="22">
        <f>R17+R18</f>
        <v>0</v>
      </c>
      <c r="S16" s="22">
        <f>S17+S18</f>
        <v>0</v>
      </c>
      <c r="T16" s="22">
        <f>T17+T18</f>
        <v>0</v>
      </c>
      <c r="U16" s="22">
        <f t="shared" si="3"/>
        <v>0</v>
      </c>
      <c r="V16" s="22">
        <f>V17+V18</f>
        <v>0</v>
      </c>
      <c r="W16" s="22">
        <f>W17+W18</f>
        <v>0</v>
      </c>
      <c r="X16" s="22">
        <f>X17+X18</f>
        <v>0</v>
      </c>
      <c r="Y16" s="22">
        <f>Y17+Y18</f>
        <v>0</v>
      </c>
      <c r="Z16" s="22">
        <f t="shared" si="4"/>
        <v>0</v>
      </c>
      <c r="AA16" s="22">
        <f>AA17+AA18</f>
        <v>0</v>
      </c>
      <c r="AB16" s="22">
        <f>AB17+AB18</f>
        <v>0</v>
      </c>
      <c r="AC16" s="22">
        <f>AC17+AC18</f>
        <v>0</v>
      </c>
      <c r="AD16" s="22">
        <f>AD17+AD18</f>
        <v>0</v>
      </c>
      <c r="AE16" s="22">
        <f t="shared" si="5"/>
        <v>0</v>
      </c>
      <c r="AF16" s="22">
        <f>AF17+AF18</f>
        <v>0</v>
      </c>
      <c r="AG16" s="22">
        <f>AG17+AG18</f>
        <v>0</v>
      </c>
      <c r="AH16" s="22">
        <f>AH17+AH18</f>
        <v>0</v>
      </c>
      <c r="AI16" s="22">
        <f>AI17+AI18</f>
        <v>0</v>
      </c>
      <c r="AJ16" s="22">
        <f t="shared" si="6"/>
        <v>0</v>
      </c>
      <c r="AK16" s="63">
        <f>AK17+AK18</f>
        <v>0</v>
      </c>
      <c r="AL16" s="63">
        <f>AL17+AL18</f>
        <v>0</v>
      </c>
      <c r="AM16" s="63">
        <f>AM17+AM18</f>
        <v>0</v>
      </c>
      <c r="AN16" s="63">
        <f>AN17+AN18</f>
        <v>0</v>
      </c>
      <c r="AO16" s="63">
        <f t="shared" si="7"/>
        <v>0</v>
      </c>
      <c r="AP16" s="63">
        <f>AP17+AP18</f>
        <v>0</v>
      </c>
      <c r="AQ16" s="63">
        <f>AQ17+AQ18</f>
        <v>0</v>
      </c>
      <c r="AR16" s="63">
        <f>AR17+AR18</f>
        <v>0</v>
      </c>
      <c r="AS16" s="63">
        <f>AS17+AS18</f>
        <v>0</v>
      </c>
      <c r="AT16" s="63">
        <f t="shared" si="8"/>
        <v>0</v>
      </c>
      <c r="AU16" s="63">
        <f>AU17+AU18</f>
        <v>0</v>
      </c>
      <c r="AV16" s="63">
        <f>AV17+AV18</f>
        <v>0</v>
      </c>
      <c r="AW16" s="63">
        <f>AW17+AW18</f>
        <v>0</v>
      </c>
      <c r="AX16" s="63">
        <f>AX17+AX18</f>
        <v>0</v>
      </c>
      <c r="AY16" s="63">
        <f t="shared" si="9"/>
        <v>0</v>
      </c>
      <c r="AZ16" s="63">
        <f>AZ17+AZ18</f>
        <v>0</v>
      </c>
      <c r="BA16" s="63">
        <f>BA17+BA18</f>
        <v>0</v>
      </c>
      <c r="BB16" s="63">
        <f>BB17+BB18</f>
        <v>0</v>
      </c>
      <c r="BC16" s="63">
        <f>BC17+BC18</f>
        <v>0</v>
      </c>
      <c r="BD16" s="63">
        <f t="shared" si="10"/>
        <v>0</v>
      </c>
      <c r="BE16" s="63">
        <f>BE17+BE18</f>
        <v>0</v>
      </c>
      <c r="BF16" s="63">
        <f>BF17+BF18</f>
        <v>0</v>
      </c>
      <c r="BG16" s="63">
        <f>BG17+BG18</f>
        <v>0</v>
      </c>
      <c r="BH16" s="63">
        <f>BH17+BH18</f>
        <v>0</v>
      </c>
      <c r="BI16" s="63">
        <f t="shared" si="11"/>
        <v>0</v>
      </c>
      <c r="BJ16" s="63">
        <f>BJ17+BJ18</f>
        <v>0</v>
      </c>
      <c r="BK16" s="63">
        <f>BK17+BK18</f>
        <v>0</v>
      </c>
      <c r="BL16" s="63">
        <f>BL17+BL18</f>
        <v>0</v>
      </c>
      <c r="BM16" s="63">
        <f>BM17+BM18</f>
        <v>0</v>
      </c>
      <c r="BN16" s="63">
        <f t="shared" si="12"/>
        <v>0</v>
      </c>
      <c r="BO16" s="63">
        <f>BO17+BO18</f>
        <v>0</v>
      </c>
      <c r="BP16" s="63">
        <f>BP17+BP18</f>
        <v>0</v>
      </c>
      <c r="BQ16" s="63">
        <f>BQ17+BQ18</f>
        <v>0</v>
      </c>
      <c r="BR16" s="63">
        <f>BR17+BR18</f>
        <v>0</v>
      </c>
      <c r="BS16" s="63">
        <f t="shared" si="13"/>
        <v>0</v>
      </c>
      <c r="BT16" s="63">
        <f>BT17+BT18</f>
        <v>0</v>
      </c>
      <c r="BU16" s="63">
        <f>BU17+BU18</f>
        <v>0</v>
      </c>
      <c r="BV16" s="63">
        <f>BV17+BV18</f>
        <v>0</v>
      </c>
      <c r="BW16" s="63">
        <f>BW17+BW18</f>
        <v>0</v>
      </c>
      <c r="BX16" s="63">
        <f t="shared" si="14"/>
        <v>0</v>
      </c>
      <c r="BY16" s="63">
        <f>BY17+BY18</f>
        <v>0</v>
      </c>
      <c r="BZ16" s="63">
        <f>BZ17+BZ18</f>
        <v>0</v>
      </c>
      <c r="CA16" s="63">
        <f>CA17+CA18</f>
        <v>0</v>
      </c>
      <c r="CB16" s="63">
        <f>CB17+CB18</f>
        <v>0</v>
      </c>
      <c r="CC16" s="63">
        <f t="shared" si="15"/>
        <v>0</v>
      </c>
      <c r="CD16" s="63">
        <f>CD17+CD18</f>
        <v>0</v>
      </c>
      <c r="CE16" s="63">
        <f>CE17+CE18</f>
        <v>0</v>
      </c>
      <c r="CF16" s="63">
        <f>CF17+CF18</f>
        <v>0</v>
      </c>
      <c r="CG16" s="63">
        <f>CG17+CG18</f>
        <v>0</v>
      </c>
      <c r="CH16" s="63">
        <f t="shared" si="16"/>
        <v>0</v>
      </c>
    </row>
    <row r="17" spans="2:86" s="21" customFormat="1" ht="15" customHeight="1">
      <c r="B17" s="19" t="s">
        <v>23</v>
      </c>
      <c r="C17" s="10" t="s">
        <v>47</v>
      </c>
      <c r="D17" s="19" t="s">
        <v>163</v>
      </c>
      <c r="E17" s="20">
        <f t="shared" si="0"/>
        <v>0</v>
      </c>
      <c r="F17" s="20"/>
      <c r="G17" s="20"/>
      <c r="H17" s="20"/>
      <c r="I17" s="20"/>
      <c r="J17" s="20"/>
      <c r="K17" s="20">
        <f t="shared" si="1"/>
        <v>0</v>
      </c>
      <c r="L17" s="20"/>
      <c r="M17" s="20"/>
      <c r="N17" s="20"/>
      <c r="O17" s="20"/>
      <c r="P17" s="20">
        <f t="shared" si="2"/>
        <v>0</v>
      </c>
      <c r="Q17" s="20"/>
      <c r="R17" s="20"/>
      <c r="S17" s="20"/>
      <c r="T17" s="20"/>
      <c r="U17" s="20">
        <f t="shared" si="3"/>
        <v>0</v>
      </c>
      <c r="V17" s="20"/>
      <c r="W17" s="20"/>
      <c r="X17" s="20"/>
      <c r="Y17" s="20"/>
      <c r="Z17" s="20">
        <f t="shared" si="4"/>
        <v>0</v>
      </c>
      <c r="AA17" s="20"/>
      <c r="AB17" s="20"/>
      <c r="AC17" s="20"/>
      <c r="AD17" s="20"/>
      <c r="AE17" s="20">
        <f t="shared" si="5"/>
        <v>0</v>
      </c>
      <c r="AF17" s="20"/>
      <c r="AG17" s="20"/>
      <c r="AH17" s="20"/>
      <c r="AI17" s="20"/>
      <c r="AJ17" s="20">
        <f t="shared" si="6"/>
        <v>0</v>
      </c>
      <c r="AK17" s="65"/>
      <c r="AL17" s="65"/>
      <c r="AM17" s="65"/>
      <c r="AN17" s="65"/>
      <c r="AO17" s="65">
        <f t="shared" si="7"/>
        <v>0</v>
      </c>
      <c r="AP17" s="65"/>
      <c r="AQ17" s="65"/>
      <c r="AR17" s="65"/>
      <c r="AS17" s="65"/>
      <c r="AT17" s="65">
        <f t="shared" si="8"/>
        <v>0</v>
      </c>
      <c r="AU17" s="65"/>
      <c r="AV17" s="65"/>
      <c r="AW17" s="65"/>
      <c r="AX17" s="65"/>
      <c r="AY17" s="65">
        <f t="shared" si="9"/>
        <v>0</v>
      </c>
      <c r="AZ17" s="65"/>
      <c r="BA17" s="65"/>
      <c r="BB17" s="65"/>
      <c r="BC17" s="65"/>
      <c r="BD17" s="65">
        <f t="shared" si="10"/>
        <v>0</v>
      </c>
      <c r="BE17" s="65"/>
      <c r="BF17" s="65"/>
      <c r="BG17" s="65"/>
      <c r="BH17" s="65"/>
      <c r="BI17" s="65">
        <f t="shared" si="11"/>
        <v>0</v>
      </c>
      <c r="BJ17" s="65"/>
      <c r="BK17" s="65"/>
      <c r="BL17" s="65"/>
      <c r="BM17" s="65"/>
      <c r="BN17" s="65">
        <f t="shared" si="12"/>
        <v>0</v>
      </c>
      <c r="BO17" s="65"/>
      <c r="BP17" s="65"/>
      <c r="BQ17" s="65"/>
      <c r="BR17" s="65"/>
      <c r="BS17" s="65">
        <f t="shared" si="13"/>
        <v>0</v>
      </c>
      <c r="BT17" s="65"/>
      <c r="BU17" s="65"/>
      <c r="BV17" s="65"/>
      <c r="BW17" s="65"/>
      <c r="BX17" s="65">
        <f t="shared" si="14"/>
        <v>0</v>
      </c>
      <c r="BY17" s="65"/>
      <c r="BZ17" s="65"/>
      <c r="CA17" s="65"/>
      <c r="CB17" s="65"/>
      <c r="CC17" s="65">
        <f t="shared" si="15"/>
        <v>0</v>
      </c>
      <c r="CD17" s="65"/>
      <c r="CE17" s="65"/>
      <c r="CF17" s="65"/>
      <c r="CG17" s="65"/>
      <c r="CH17" s="65">
        <f t="shared" si="16"/>
        <v>0</v>
      </c>
    </row>
    <row r="18" spans="2:86" s="21" customFormat="1" ht="15" customHeight="1">
      <c r="B18" s="19" t="s">
        <v>49</v>
      </c>
      <c r="C18" s="10" t="s">
        <v>47</v>
      </c>
      <c r="D18" s="19" t="s">
        <v>163</v>
      </c>
      <c r="E18" s="20">
        <f t="shared" si="0"/>
        <v>0</v>
      </c>
      <c r="F18" s="20"/>
      <c r="G18" s="20"/>
      <c r="H18" s="20"/>
      <c r="I18" s="20"/>
      <c r="J18" s="20"/>
      <c r="K18" s="20">
        <f t="shared" si="1"/>
        <v>0</v>
      </c>
      <c r="L18" s="20"/>
      <c r="M18" s="20"/>
      <c r="N18" s="20"/>
      <c r="O18" s="20"/>
      <c r="P18" s="20">
        <f t="shared" si="2"/>
        <v>0</v>
      </c>
      <c r="Q18" s="20"/>
      <c r="R18" s="20"/>
      <c r="S18" s="20"/>
      <c r="T18" s="20"/>
      <c r="U18" s="20">
        <f t="shared" si="3"/>
        <v>0</v>
      </c>
      <c r="V18" s="20"/>
      <c r="W18" s="20"/>
      <c r="X18" s="20"/>
      <c r="Y18" s="20"/>
      <c r="Z18" s="20">
        <f t="shared" si="4"/>
        <v>0</v>
      </c>
      <c r="AA18" s="20"/>
      <c r="AB18" s="20"/>
      <c r="AC18" s="20"/>
      <c r="AD18" s="20"/>
      <c r="AE18" s="20">
        <f t="shared" si="5"/>
        <v>0</v>
      </c>
      <c r="AF18" s="20"/>
      <c r="AG18" s="20"/>
      <c r="AH18" s="20"/>
      <c r="AI18" s="20"/>
      <c r="AJ18" s="20">
        <f t="shared" si="6"/>
        <v>0</v>
      </c>
      <c r="AK18" s="65"/>
      <c r="AL18" s="65"/>
      <c r="AM18" s="65"/>
      <c r="AN18" s="65"/>
      <c r="AO18" s="65">
        <f t="shared" si="7"/>
        <v>0</v>
      </c>
      <c r="AP18" s="65"/>
      <c r="AQ18" s="65"/>
      <c r="AR18" s="65"/>
      <c r="AS18" s="65"/>
      <c r="AT18" s="65">
        <f t="shared" si="8"/>
        <v>0</v>
      </c>
      <c r="AU18" s="65"/>
      <c r="AV18" s="65"/>
      <c r="AW18" s="65"/>
      <c r="AX18" s="65"/>
      <c r="AY18" s="65">
        <f t="shared" si="9"/>
        <v>0</v>
      </c>
      <c r="AZ18" s="65"/>
      <c r="BA18" s="65"/>
      <c r="BB18" s="65"/>
      <c r="BC18" s="65"/>
      <c r="BD18" s="65">
        <f t="shared" si="10"/>
        <v>0</v>
      </c>
      <c r="BE18" s="65"/>
      <c r="BF18" s="65"/>
      <c r="BG18" s="65"/>
      <c r="BH18" s="65"/>
      <c r="BI18" s="65">
        <f t="shared" si="11"/>
        <v>0</v>
      </c>
      <c r="BJ18" s="65"/>
      <c r="BK18" s="65"/>
      <c r="BL18" s="65"/>
      <c r="BM18" s="65"/>
      <c r="BN18" s="65">
        <f t="shared" si="12"/>
        <v>0</v>
      </c>
      <c r="BO18" s="65"/>
      <c r="BP18" s="65"/>
      <c r="BQ18" s="65"/>
      <c r="BR18" s="65"/>
      <c r="BS18" s="65">
        <f t="shared" si="13"/>
        <v>0</v>
      </c>
      <c r="BT18" s="65"/>
      <c r="BU18" s="65"/>
      <c r="BV18" s="65"/>
      <c r="BW18" s="65"/>
      <c r="BX18" s="65">
        <f t="shared" si="14"/>
        <v>0</v>
      </c>
      <c r="BY18" s="65"/>
      <c r="BZ18" s="65"/>
      <c r="CA18" s="65"/>
      <c r="CB18" s="65"/>
      <c r="CC18" s="65">
        <f t="shared" si="15"/>
        <v>0</v>
      </c>
      <c r="CD18" s="65"/>
      <c r="CE18" s="65"/>
      <c r="CF18" s="65"/>
      <c r="CG18" s="65"/>
      <c r="CH18" s="65">
        <f t="shared" si="16"/>
        <v>0</v>
      </c>
    </row>
    <row r="19" spans="2:86" s="25" customFormat="1" ht="15" customHeight="1">
      <c r="B19" s="24" t="s">
        <v>13</v>
      </c>
      <c r="C19" s="22" t="s">
        <v>79</v>
      </c>
      <c r="D19" s="24" t="s">
        <v>163</v>
      </c>
      <c r="E19" s="22">
        <f>E8+E9+E13+E16</f>
        <v>0</v>
      </c>
      <c r="F19" s="22">
        <f aca="true" t="shared" si="17" ref="F19:CC19">F8+F9+F13+F16</f>
        <v>0</v>
      </c>
      <c r="G19" s="22">
        <f t="shared" si="17"/>
        <v>0</v>
      </c>
      <c r="H19" s="22">
        <f t="shared" si="17"/>
        <v>0</v>
      </c>
      <c r="I19" s="22">
        <f t="shared" si="17"/>
        <v>0</v>
      </c>
      <c r="J19" s="22">
        <f t="shared" si="17"/>
        <v>0</v>
      </c>
      <c r="K19" s="22">
        <f t="shared" si="17"/>
        <v>0</v>
      </c>
      <c r="L19" s="22">
        <f t="shared" si="17"/>
        <v>0</v>
      </c>
      <c r="M19" s="22">
        <f t="shared" si="17"/>
        <v>0</v>
      </c>
      <c r="N19" s="22">
        <f t="shared" si="17"/>
        <v>0</v>
      </c>
      <c r="O19" s="22">
        <f t="shared" si="17"/>
        <v>0</v>
      </c>
      <c r="P19" s="22">
        <f t="shared" si="17"/>
        <v>0</v>
      </c>
      <c r="Q19" s="22">
        <f t="shared" si="17"/>
        <v>0</v>
      </c>
      <c r="R19" s="22">
        <f t="shared" si="17"/>
        <v>0</v>
      </c>
      <c r="S19" s="22">
        <f t="shared" si="17"/>
        <v>0</v>
      </c>
      <c r="T19" s="22">
        <f t="shared" si="17"/>
        <v>0</v>
      </c>
      <c r="U19" s="22">
        <f t="shared" si="17"/>
        <v>0</v>
      </c>
      <c r="V19" s="22">
        <f t="shared" si="17"/>
        <v>0</v>
      </c>
      <c r="W19" s="22">
        <f t="shared" si="17"/>
        <v>0</v>
      </c>
      <c r="X19" s="22">
        <f t="shared" si="17"/>
        <v>0</v>
      </c>
      <c r="Y19" s="22">
        <f t="shared" si="17"/>
        <v>0</v>
      </c>
      <c r="Z19" s="22">
        <f t="shared" si="17"/>
        <v>0</v>
      </c>
      <c r="AA19" s="22">
        <f>AA8+AA9+AA13+AA16</f>
        <v>0</v>
      </c>
      <c r="AB19" s="22">
        <f>AB8+AB9+AB13+AB16</f>
        <v>0</v>
      </c>
      <c r="AC19" s="22">
        <f>AC8+AC9+AC13+AC16</f>
        <v>0</v>
      </c>
      <c r="AD19" s="22">
        <f>AD8+AD9+AD13+AD16</f>
        <v>0</v>
      </c>
      <c r="AE19" s="22">
        <f>AE8+AE9+AE13+AE16</f>
        <v>0</v>
      </c>
      <c r="AF19" s="22">
        <f t="shared" si="17"/>
        <v>0</v>
      </c>
      <c r="AG19" s="22">
        <f t="shared" si="17"/>
        <v>0</v>
      </c>
      <c r="AH19" s="22">
        <f t="shared" si="17"/>
        <v>0</v>
      </c>
      <c r="AI19" s="22">
        <f t="shared" si="17"/>
        <v>0</v>
      </c>
      <c r="AJ19" s="22">
        <f t="shared" si="17"/>
        <v>0</v>
      </c>
      <c r="AK19" s="63">
        <f t="shared" si="17"/>
        <v>0</v>
      </c>
      <c r="AL19" s="63">
        <f t="shared" si="17"/>
        <v>0</v>
      </c>
      <c r="AM19" s="63">
        <f t="shared" si="17"/>
        <v>0</v>
      </c>
      <c r="AN19" s="63">
        <f t="shared" si="17"/>
        <v>0</v>
      </c>
      <c r="AO19" s="63">
        <f t="shared" si="17"/>
        <v>0</v>
      </c>
      <c r="AP19" s="63">
        <f>AP8+AP9+AP13+AP16</f>
        <v>0</v>
      </c>
      <c r="AQ19" s="63">
        <f>AQ8+AQ9+AQ13+AQ16</f>
        <v>0</v>
      </c>
      <c r="AR19" s="63">
        <f>AR8+AR9+AR13+AR16</f>
        <v>0</v>
      </c>
      <c r="AS19" s="63">
        <f>AS8+AS9+AS13+AS16</f>
        <v>0</v>
      </c>
      <c r="AT19" s="63">
        <f>AT8+AT9+AT13+AT16</f>
        <v>0</v>
      </c>
      <c r="AU19" s="63">
        <f t="shared" si="17"/>
        <v>0</v>
      </c>
      <c r="AV19" s="63">
        <f t="shared" si="17"/>
        <v>0</v>
      </c>
      <c r="AW19" s="63">
        <f t="shared" si="17"/>
        <v>0</v>
      </c>
      <c r="AX19" s="63">
        <f t="shared" si="17"/>
        <v>0</v>
      </c>
      <c r="AY19" s="63">
        <f t="shared" si="17"/>
        <v>0</v>
      </c>
      <c r="AZ19" s="63">
        <f>AZ8+AZ9+AZ13+AZ16</f>
        <v>0</v>
      </c>
      <c r="BA19" s="63">
        <f>BA8+BA9+BA13+BA16</f>
        <v>0</v>
      </c>
      <c r="BB19" s="63">
        <f>BB8+BB9+BB13+BB16</f>
        <v>0</v>
      </c>
      <c r="BC19" s="63">
        <f>BC8+BC9+BC13+BC16</f>
        <v>0</v>
      </c>
      <c r="BD19" s="63">
        <f>BD8+BD9+BD13+BD16</f>
        <v>0</v>
      </c>
      <c r="BE19" s="63">
        <f t="shared" si="17"/>
        <v>0</v>
      </c>
      <c r="BF19" s="63">
        <f t="shared" si="17"/>
        <v>0</v>
      </c>
      <c r="BG19" s="63">
        <f t="shared" si="17"/>
        <v>0</v>
      </c>
      <c r="BH19" s="63">
        <f t="shared" si="17"/>
        <v>0</v>
      </c>
      <c r="BI19" s="63">
        <f t="shared" si="17"/>
        <v>0</v>
      </c>
      <c r="BJ19" s="63">
        <f>BJ8+BJ9+BJ13+BJ16</f>
        <v>0</v>
      </c>
      <c r="BK19" s="63">
        <f>BK8+BK9+BK13+BK16</f>
        <v>0</v>
      </c>
      <c r="BL19" s="63">
        <f>BL8+BL9+BL13+BL16</f>
        <v>0</v>
      </c>
      <c r="BM19" s="63">
        <f>BM8+BM9+BM13+BM16</f>
        <v>0</v>
      </c>
      <c r="BN19" s="63">
        <f>BN8+BN9+BN13+BN16</f>
        <v>0</v>
      </c>
      <c r="BO19" s="63">
        <f t="shared" si="17"/>
        <v>0</v>
      </c>
      <c r="BP19" s="63">
        <f t="shared" si="17"/>
        <v>0</v>
      </c>
      <c r="BQ19" s="63">
        <f t="shared" si="17"/>
        <v>0</v>
      </c>
      <c r="BR19" s="63">
        <f t="shared" si="17"/>
        <v>0</v>
      </c>
      <c r="BS19" s="63">
        <f t="shared" si="17"/>
        <v>0</v>
      </c>
      <c r="BT19" s="63">
        <f>BT8+BT9+BT13+BT16</f>
        <v>0</v>
      </c>
      <c r="BU19" s="63">
        <f>BU8+BU9+BU13+BU16</f>
        <v>0</v>
      </c>
      <c r="BV19" s="63">
        <f>BV8+BV9+BV13+BV16</f>
        <v>0</v>
      </c>
      <c r="BW19" s="63">
        <f>BW8+BW9+BW13+BW16</f>
        <v>0</v>
      </c>
      <c r="BX19" s="63">
        <f>BX8+BX9+BX13+BX16</f>
        <v>0</v>
      </c>
      <c r="BY19" s="63">
        <f t="shared" si="17"/>
        <v>0</v>
      </c>
      <c r="BZ19" s="63">
        <f t="shared" si="17"/>
        <v>0</v>
      </c>
      <c r="CA19" s="63">
        <f t="shared" si="17"/>
        <v>0</v>
      </c>
      <c r="CB19" s="63">
        <f t="shared" si="17"/>
        <v>0</v>
      </c>
      <c r="CC19" s="63">
        <f t="shared" si="17"/>
        <v>0</v>
      </c>
      <c r="CD19" s="63">
        <f>CD8+CD9+CD13+CD16</f>
        <v>0</v>
      </c>
      <c r="CE19" s="63">
        <f>CE8+CE9+CE13+CE16</f>
        <v>0</v>
      </c>
      <c r="CF19" s="63">
        <f>CF8+CF9+CF13+CF16</f>
        <v>0</v>
      </c>
      <c r="CG19" s="63">
        <f>CG8+CG9+CG13+CG16</f>
        <v>0</v>
      </c>
      <c r="CH19" s="63">
        <f>CH8+CH9+CH13+CH16</f>
        <v>0</v>
      </c>
    </row>
    <row r="20" ht="15" customHeight="1"/>
    <row r="21" ht="15" customHeight="1">
      <c r="N21" s="17" t="s">
        <v>42</v>
      </c>
    </row>
    <row r="22" ht="15" customHeight="1"/>
    <row r="23" spans="9:86" s="27" customFormat="1" ht="15" customHeight="1">
      <c r="I23" s="17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</row>
    <row r="24" ht="15" customHeight="1"/>
    <row r="25" ht="15" customHeight="1">
      <c r="C25" s="17" t="s">
        <v>125</v>
      </c>
    </row>
    <row r="26" ht="15" customHeight="1">
      <c r="C26" s="17" t="s">
        <v>42</v>
      </c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mergeCells count="38">
    <mergeCell ref="AP6:AS6"/>
    <mergeCell ref="AT6:AT7"/>
    <mergeCell ref="AK6:AN6"/>
    <mergeCell ref="AO6:AO7"/>
    <mergeCell ref="AZ6:BC6"/>
    <mergeCell ref="BD6:BD7"/>
    <mergeCell ref="AU6:AX6"/>
    <mergeCell ref="AY6:AY7"/>
    <mergeCell ref="BJ6:BM6"/>
    <mergeCell ref="BN6:BN7"/>
    <mergeCell ref="BE6:BH6"/>
    <mergeCell ref="BI6:BI7"/>
    <mergeCell ref="BT6:BW6"/>
    <mergeCell ref="BX6:BX7"/>
    <mergeCell ref="BO6:BR6"/>
    <mergeCell ref="BS6:BS7"/>
    <mergeCell ref="CD6:CG6"/>
    <mergeCell ref="CH6:CH7"/>
    <mergeCell ref="BY6:CB6"/>
    <mergeCell ref="CC6:CC7"/>
    <mergeCell ref="B5:B7"/>
    <mergeCell ref="P6:P7"/>
    <mergeCell ref="AJ6:AJ7"/>
    <mergeCell ref="G5:AJ5"/>
    <mergeCell ref="C5:C7"/>
    <mergeCell ref="E5:E7"/>
    <mergeCell ref="F5:F7"/>
    <mergeCell ref="K6:K7"/>
    <mergeCell ref="G6:J6"/>
    <mergeCell ref="L6:O6"/>
    <mergeCell ref="AF6:AI6"/>
    <mergeCell ref="D5:D7"/>
    <mergeCell ref="Q6:T6"/>
    <mergeCell ref="U6:U7"/>
    <mergeCell ref="V6:Y6"/>
    <mergeCell ref="Z6:Z7"/>
    <mergeCell ref="AA6:AD6"/>
    <mergeCell ref="AE6:AE7"/>
  </mergeCells>
  <printOptions horizontalCentered="1"/>
  <pageMargins left="0.2362204724409449" right="0.03937007874015748" top="0.984251968503937" bottom="0.984251968503937" header="0.5118110236220472" footer="0.5118110236220472"/>
  <pageSetup horizontalDpi="600" verticalDpi="600" orientation="landscape" paperSize="8" scale="60" r:id="rId1"/>
  <headerFooter alignWithMargins="0">
    <oddHeader>&amp;LZałącznik nr 3.1.2 do Studium Wykonalności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32"/>
  <sheetViews>
    <sheetView showGridLines="0" workbookViewId="0" topLeftCell="A1">
      <selection activeCell="R9" sqref="R9"/>
    </sheetView>
  </sheetViews>
  <sheetFormatPr defaultColWidth="9.140625" defaultRowHeight="12.75"/>
  <cols>
    <col min="1" max="2" width="5.7109375" style="27" customWidth="1"/>
    <col min="3" max="4" width="25.7109375" style="27" customWidth="1"/>
    <col min="5" max="5" width="10.7109375" style="27" customWidth="1"/>
    <col min="6" max="6" width="15.7109375" style="27" customWidth="1"/>
    <col min="7" max="7" width="10.7109375" style="27" customWidth="1"/>
    <col min="8" max="10" width="10.7109375" style="27" hidden="1" customWidth="1"/>
    <col min="11" max="26" width="10.7109375" style="27" customWidth="1"/>
    <col min="27" max="16384" width="9.140625" style="27" customWidth="1"/>
  </cols>
  <sheetData>
    <row r="1" spans="3:13" ht="15" customHeight="1">
      <c r="C1" s="26" t="s">
        <v>80</v>
      </c>
      <c r="M1" s="60"/>
    </row>
    <row r="2" ht="15" customHeight="1">
      <c r="C2" s="16" t="s">
        <v>88</v>
      </c>
    </row>
    <row r="3" ht="15" customHeight="1">
      <c r="C3" s="16"/>
    </row>
    <row r="4" ht="15" customHeight="1">
      <c r="B4" s="26"/>
    </row>
    <row r="5" spans="2:16" ht="19.5" customHeight="1">
      <c r="B5" s="91" t="s">
        <v>0</v>
      </c>
      <c r="C5" s="91" t="s">
        <v>81</v>
      </c>
      <c r="D5" s="91" t="s">
        <v>82</v>
      </c>
      <c r="E5" s="91" t="s">
        <v>83</v>
      </c>
      <c r="F5" s="91" t="s">
        <v>1</v>
      </c>
      <c r="G5" s="91" t="s">
        <v>8</v>
      </c>
      <c r="H5" s="91" t="s">
        <v>84</v>
      </c>
      <c r="I5" s="91"/>
      <c r="J5" s="91"/>
      <c r="K5" s="91"/>
      <c r="L5" s="91"/>
      <c r="M5" s="91"/>
      <c r="N5" s="91"/>
      <c r="O5" s="91"/>
      <c r="P5" s="91"/>
    </row>
    <row r="6" spans="2:16" ht="19.5" customHeight="1">
      <c r="B6" s="91"/>
      <c r="C6" s="91"/>
      <c r="D6" s="91"/>
      <c r="E6" s="91"/>
      <c r="F6" s="96"/>
      <c r="G6" s="91"/>
      <c r="H6" s="1">
        <v>2007</v>
      </c>
      <c r="I6" s="1">
        <v>2008</v>
      </c>
      <c r="J6" s="1">
        <v>2009</v>
      </c>
      <c r="K6" s="1">
        <v>2010</v>
      </c>
      <c r="L6" s="1">
        <v>2011</v>
      </c>
      <c r="M6" s="1">
        <v>2012</v>
      </c>
      <c r="N6" s="1" t="s">
        <v>89</v>
      </c>
      <c r="O6" s="1" t="s">
        <v>89</v>
      </c>
      <c r="P6" s="1">
        <v>2024</v>
      </c>
    </row>
    <row r="7" spans="2:16" s="30" customFormat="1" ht="15" customHeight="1">
      <c r="B7" s="95" t="s">
        <v>9</v>
      </c>
      <c r="C7" s="95"/>
      <c r="D7" s="95"/>
      <c r="E7" s="95"/>
      <c r="F7" s="29" t="s">
        <v>85</v>
      </c>
      <c r="G7" s="28" t="s">
        <v>163</v>
      </c>
      <c r="H7" s="29"/>
      <c r="I7" s="29"/>
      <c r="J7" s="29"/>
      <c r="K7" s="29"/>
      <c r="L7" s="29"/>
      <c r="M7" s="29"/>
      <c r="N7" s="29"/>
      <c r="O7" s="29"/>
      <c r="P7" s="29"/>
    </row>
    <row r="8" spans="2:16" s="30" customFormat="1" ht="15" customHeight="1">
      <c r="B8" s="95"/>
      <c r="C8" s="95"/>
      <c r="D8" s="95"/>
      <c r="E8" s="95"/>
      <c r="F8" s="29" t="s">
        <v>86</v>
      </c>
      <c r="G8" s="28" t="s">
        <v>163</v>
      </c>
      <c r="H8" s="29"/>
      <c r="I8" s="29"/>
      <c r="J8" s="29"/>
      <c r="K8" s="29"/>
      <c r="L8" s="29"/>
      <c r="M8" s="29"/>
      <c r="N8" s="29"/>
      <c r="O8" s="29"/>
      <c r="P8" s="29"/>
    </row>
    <row r="9" spans="2:16" s="30" customFormat="1" ht="15" customHeight="1">
      <c r="B9" s="95"/>
      <c r="C9" s="95"/>
      <c r="D9" s="95"/>
      <c r="E9" s="95"/>
      <c r="F9" s="29" t="s">
        <v>87</v>
      </c>
      <c r="G9" s="28" t="s">
        <v>163</v>
      </c>
      <c r="H9" s="29"/>
      <c r="I9" s="29"/>
      <c r="J9" s="29"/>
      <c r="K9" s="29"/>
      <c r="L9" s="29"/>
      <c r="M9" s="29"/>
      <c r="N9" s="29"/>
      <c r="O9" s="29"/>
      <c r="P9" s="29"/>
    </row>
    <row r="10" spans="2:16" s="30" customFormat="1" ht="15" customHeight="1">
      <c r="B10" s="95" t="s">
        <v>10</v>
      </c>
      <c r="C10" s="95"/>
      <c r="D10" s="95"/>
      <c r="E10" s="95"/>
      <c r="F10" s="29" t="s">
        <v>85</v>
      </c>
      <c r="G10" s="28" t="s">
        <v>163</v>
      </c>
      <c r="H10" s="29"/>
      <c r="I10" s="29"/>
      <c r="J10" s="29"/>
      <c r="K10" s="29"/>
      <c r="L10" s="29"/>
      <c r="M10" s="29"/>
      <c r="N10" s="29"/>
      <c r="O10" s="29"/>
      <c r="P10" s="29"/>
    </row>
    <row r="11" spans="2:16" s="30" customFormat="1" ht="15" customHeight="1">
      <c r="B11" s="95"/>
      <c r="C11" s="95"/>
      <c r="D11" s="95"/>
      <c r="E11" s="95"/>
      <c r="F11" s="29" t="s">
        <v>86</v>
      </c>
      <c r="G11" s="28" t="s">
        <v>163</v>
      </c>
      <c r="H11" s="29"/>
      <c r="I11" s="29"/>
      <c r="J11" s="29"/>
      <c r="K11" s="29"/>
      <c r="L11" s="29"/>
      <c r="M11" s="29"/>
      <c r="N11" s="29"/>
      <c r="O11" s="29"/>
      <c r="P11" s="29"/>
    </row>
    <row r="12" spans="2:16" s="30" customFormat="1" ht="15" customHeight="1">
      <c r="B12" s="95"/>
      <c r="C12" s="95"/>
      <c r="D12" s="95"/>
      <c r="E12" s="95"/>
      <c r="F12" s="29" t="s">
        <v>87</v>
      </c>
      <c r="G12" s="28" t="s">
        <v>163</v>
      </c>
      <c r="H12" s="29"/>
      <c r="I12" s="29"/>
      <c r="J12" s="29"/>
      <c r="K12" s="29"/>
      <c r="L12" s="29"/>
      <c r="M12" s="29"/>
      <c r="N12" s="29"/>
      <c r="O12" s="29"/>
      <c r="P12" s="29"/>
    </row>
    <row r="13" spans="2:16" s="30" customFormat="1" ht="15" customHeight="1">
      <c r="B13" s="95" t="s">
        <v>11</v>
      </c>
      <c r="C13" s="95"/>
      <c r="D13" s="95"/>
      <c r="E13" s="95"/>
      <c r="F13" s="29" t="s">
        <v>85</v>
      </c>
      <c r="G13" s="28" t="s">
        <v>163</v>
      </c>
      <c r="H13" s="29"/>
      <c r="I13" s="29"/>
      <c r="J13" s="29"/>
      <c r="K13" s="29"/>
      <c r="L13" s="29"/>
      <c r="M13" s="29"/>
      <c r="N13" s="29"/>
      <c r="O13" s="29"/>
      <c r="P13" s="29"/>
    </row>
    <row r="14" spans="2:16" s="30" customFormat="1" ht="15" customHeight="1">
      <c r="B14" s="95"/>
      <c r="C14" s="95"/>
      <c r="D14" s="95"/>
      <c r="E14" s="95"/>
      <c r="F14" s="29" t="s">
        <v>86</v>
      </c>
      <c r="G14" s="28" t="s">
        <v>163</v>
      </c>
      <c r="H14" s="29"/>
      <c r="I14" s="29"/>
      <c r="J14" s="29"/>
      <c r="K14" s="29"/>
      <c r="L14" s="29"/>
      <c r="M14" s="29"/>
      <c r="N14" s="29"/>
      <c r="O14" s="29"/>
      <c r="P14" s="29"/>
    </row>
    <row r="15" spans="2:16" s="30" customFormat="1" ht="15" customHeight="1">
      <c r="B15" s="95"/>
      <c r="C15" s="95"/>
      <c r="D15" s="95"/>
      <c r="E15" s="95"/>
      <c r="F15" s="29" t="s">
        <v>87</v>
      </c>
      <c r="G15" s="28" t="s">
        <v>163</v>
      </c>
      <c r="H15" s="29"/>
      <c r="I15" s="29"/>
      <c r="J15" s="29"/>
      <c r="K15" s="29"/>
      <c r="L15" s="29"/>
      <c r="M15" s="29"/>
      <c r="N15" s="29"/>
      <c r="O15" s="29"/>
      <c r="P15" s="29"/>
    </row>
    <row r="16" spans="2:16" s="30" customFormat="1" ht="15" customHeight="1">
      <c r="B16" s="95" t="s">
        <v>12</v>
      </c>
      <c r="C16" s="95"/>
      <c r="D16" s="95"/>
      <c r="E16" s="95"/>
      <c r="F16" s="29" t="s">
        <v>85</v>
      </c>
      <c r="G16" s="28" t="s">
        <v>163</v>
      </c>
      <c r="H16" s="29"/>
      <c r="I16" s="29"/>
      <c r="J16" s="29"/>
      <c r="K16" s="29"/>
      <c r="L16" s="29"/>
      <c r="M16" s="29"/>
      <c r="N16" s="29"/>
      <c r="O16" s="29"/>
      <c r="P16" s="29"/>
    </row>
    <row r="17" spans="2:16" s="30" customFormat="1" ht="15" customHeight="1">
      <c r="B17" s="95"/>
      <c r="C17" s="95"/>
      <c r="D17" s="95"/>
      <c r="E17" s="95"/>
      <c r="F17" s="29" t="s">
        <v>86</v>
      </c>
      <c r="G17" s="28" t="s">
        <v>163</v>
      </c>
      <c r="H17" s="29"/>
      <c r="I17" s="29"/>
      <c r="J17" s="29"/>
      <c r="K17" s="29"/>
      <c r="L17" s="29"/>
      <c r="M17" s="29"/>
      <c r="N17" s="29"/>
      <c r="O17" s="29"/>
      <c r="P17" s="29"/>
    </row>
    <row r="18" spans="2:16" s="30" customFormat="1" ht="15" customHeight="1">
      <c r="B18" s="95"/>
      <c r="C18" s="95"/>
      <c r="D18" s="95"/>
      <c r="E18" s="95"/>
      <c r="F18" s="29" t="s">
        <v>87</v>
      </c>
      <c r="G18" s="28" t="s">
        <v>163</v>
      </c>
      <c r="H18" s="29"/>
      <c r="I18" s="29"/>
      <c r="J18" s="29"/>
      <c r="K18" s="29"/>
      <c r="L18" s="29"/>
      <c r="M18" s="29"/>
      <c r="N18" s="29"/>
      <c r="O18" s="29"/>
      <c r="P18" s="29"/>
    </row>
    <row r="19" spans="2:16" s="30" customFormat="1" ht="15" customHeight="1">
      <c r="B19" s="95" t="s">
        <v>13</v>
      </c>
      <c r="C19" s="95"/>
      <c r="D19" s="95"/>
      <c r="E19" s="95"/>
      <c r="F19" s="29" t="s">
        <v>85</v>
      </c>
      <c r="G19" s="28" t="s">
        <v>163</v>
      </c>
      <c r="H19" s="29"/>
      <c r="I19" s="29"/>
      <c r="J19" s="29"/>
      <c r="K19" s="29"/>
      <c r="L19" s="29"/>
      <c r="M19" s="29"/>
      <c r="N19" s="29"/>
      <c r="O19" s="29"/>
      <c r="P19" s="29"/>
    </row>
    <row r="20" spans="2:16" s="30" customFormat="1" ht="15" customHeight="1">
      <c r="B20" s="95"/>
      <c r="C20" s="95"/>
      <c r="D20" s="95"/>
      <c r="E20" s="95"/>
      <c r="F20" s="29" t="s">
        <v>86</v>
      </c>
      <c r="G20" s="28" t="s">
        <v>163</v>
      </c>
      <c r="H20" s="29"/>
      <c r="I20" s="29"/>
      <c r="J20" s="29"/>
      <c r="K20" s="29"/>
      <c r="L20" s="29"/>
      <c r="M20" s="29"/>
      <c r="N20" s="29"/>
      <c r="O20" s="29"/>
      <c r="P20" s="29"/>
    </row>
    <row r="21" spans="2:16" s="30" customFormat="1" ht="15" customHeight="1">
      <c r="B21" s="95"/>
      <c r="C21" s="95"/>
      <c r="D21" s="95"/>
      <c r="E21" s="95"/>
      <c r="F21" s="29" t="s">
        <v>87</v>
      </c>
      <c r="G21" s="28" t="s">
        <v>163</v>
      </c>
      <c r="H21" s="29"/>
      <c r="I21" s="29"/>
      <c r="J21" s="29"/>
      <c r="K21" s="29"/>
      <c r="L21" s="29"/>
      <c r="M21" s="29"/>
      <c r="N21" s="29"/>
      <c r="O21" s="29"/>
      <c r="P21" s="29"/>
    </row>
    <row r="22" ht="15" customHeight="1"/>
    <row r="23" spans="3:9" ht="15" customHeight="1">
      <c r="C23" s="27" t="s">
        <v>129</v>
      </c>
      <c r="I23" s="17"/>
    </row>
    <row r="24" ht="15" customHeight="1">
      <c r="I24" s="17"/>
    </row>
    <row r="25" s="17" customFormat="1" ht="15" customHeight="1">
      <c r="B25" s="15"/>
    </row>
    <row r="26" spans="2:3" s="17" customFormat="1" ht="15" customHeight="1">
      <c r="B26" s="15"/>
      <c r="C26" s="17" t="s">
        <v>125</v>
      </c>
    </row>
    <row r="27" spans="2:3" s="17" customFormat="1" ht="15" customHeight="1">
      <c r="B27" s="15"/>
      <c r="C27" s="17" t="s">
        <v>42</v>
      </c>
    </row>
    <row r="28" ht="15" customHeight="1"/>
    <row r="29" ht="15" customHeight="1"/>
    <row r="30" ht="15" customHeight="1"/>
    <row r="31" ht="15" customHeight="1"/>
    <row r="32" spans="3:16" ht="15" customHeight="1"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8">
    <mergeCell ref="B5:B6"/>
    <mergeCell ref="H5:P5"/>
    <mergeCell ref="C5:C6"/>
    <mergeCell ref="D5:D6"/>
    <mergeCell ref="E5:E6"/>
    <mergeCell ref="F5:F6"/>
    <mergeCell ref="G5:G6"/>
    <mergeCell ref="C7:C9"/>
    <mergeCell ref="B7:B9"/>
    <mergeCell ref="D7:D9"/>
    <mergeCell ref="C10:C12"/>
    <mergeCell ref="D10:D12"/>
    <mergeCell ref="B10:B12"/>
    <mergeCell ref="D13:D15"/>
    <mergeCell ref="C16:C18"/>
    <mergeCell ref="B16:B18"/>
    <mergeCell ref="D16:D18"/>
    <mergeCell ref="B13:B15"/>
    <mergeCell ref="C13:C15"/>
    <mergeCell ref="E7:E9"/>
    <mergeCell ref="E10:E12"/>
    <mergeCell ref="E13:E15"/>
    <mergeCell ref="E16:E18"/>
    <mergeCell ref="C32:P32"/>
    <mergeCell ref="B19:B21"/>
    <mergeCell ref="C19:C21"/>
    <mergeCell ref="D19:D21"/>
    <mergeCell ref="E19:E21"/>
  </mergeCells>
  <printOptions horizontalCentered="1"/>
  <pageMargins left="0.2362204724409449" right="0.03937007874015748" top="0.984251968503937" bottom="0.984251968503937" header="0.5118110236220472" footer="0.5118110236220472"/>
  <pageSetup horizontalDpi="600" verticalDpi="600" orientation="landscape" paperSize="8" r:id="rId1"/>
  <headerFooter alignWithMargins="0">
    <oddHeader>&amp;LZałącznik nr 3.1.3 do Studium Wykonalności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T63"/>
  <sheetViews>
    <sheetView showGridLines="0" tabSelected="1" workbookViewId="0" topLeftCell="B30">
      <selection activeCell="I56" sqref="I56"/>
    </sheetView>
  </sheetViews>
  <sheetFormatPr defaultColWidth="9.140625" defaultRowHeight="12.75"/>
  <cols>
    <col min="1" max="1" width="5.7109375" style="34" hidden="1" customWidth="1"/>
    <col min="2" max="2" width="5.7109375" style="35" customWidth="1"/>
    <col min="3" max="3" width="48.421875" style="34" customWidth="1"/>
    <col min="4" max="4" width="10.7109375" style="34" customWidth="1"/>
    <col min="5" max="5" width="10.7109375" style="34" hidden="1" customWidth="1"/>
    <col min="6" max="25" width="10.7109375" style="34" customWidth="1"/>
    <col min="26" max="16384" width="9.140625" style="34" customWidth="1"/>
  </cols>
  <sheetData>
    <row r="1" spans="3:13" ht="15" customHeight="1">
      <c r="C1" s="33" t="s">
        <v>90</v>
      </c>
      <c r="M1" s="60"/>
    </row>
    <row r="2" ht="15" customHeight="1">
      <c r="C2" s="33" t="s">
        <v>158</v>
      </c>
    </row>
    <row r="3" s="31" customFormat="1" ht="6" customHeight="1">
      <c r="B3" s="32"/>
    </row>
    <row r="4" spans="2:20" s="17" customFormat="1" ht="19.5" customHeight="1">
      <c r="B4" s="90" t="s">
        <v>0</v>
      </c>
      <c r="C4" s="90" t="s">
        <v>1</v>
      </c>
      <c r="D4" s="97" t="s">
        <v>14</v>
      </c>
      <c r="E4" s="52" t="s">
        <v>154</v>
      </c>
      <c r="F4" s="53" t="s">
        <v>43</v>
      </c>
      <c r="G4" s="53" t="s">
        <v>43</v>
      </c>
      <c r="H4" s="53" t="s">
        <v>43</v>
      </c>
      <c r="I4" s="53" t="s">
        <v>43</v>
      </c>
      <c r="J4" s="53" t="s">
        <v>43</v>
      </c>
      <c r="K4" s="53" t="s">
        <v>43</v>
      </c>
      <c r="L4" s="53" t="s">
        <v>43</v>
      </c>
      <c r="M4" s="53" t="s">
        <v>43</v>
      </c>
      <c r="N4" s="53" t="s">
        <v>43</v>
      </c>
      <c r="O4" s="53" t="s">
        <v>43</v>
      </c>
      <c r="P4" s="53" t="s">
        <v>43</v>
      </c>
      <c r="Q4" s="53" t="s">
        <v>43</v>
      </c>
      <c r="R4" s="53" t="s">
        <v>43</v>
      </c>
      <c r="S4" s="53" t="s">
        <v>43</v>
      </c>
      <c r="T4" s="53" t="s">
        <v>43</v>
      </c>
    </row>
    <row r="5" spans="2:20" s="17" customFormat="1" ht="19.5" customHeight="1">
      <c r="B5" s="90"/>
      <c r="C5" s="90"/>
      <c r="D5" s="97"/>
      <c r="E5" s="51">
        <v>2009</v>
      </c>
      <c r="F5" s="51">
        <f>E5+1</f>
        <v>2010</v>
      </c>
      <c r="G5" s="51">
        <f aca="true" t="shared" si="0" ref="G5:N5">F5+1</f>
        <v>2011</v>
      </c>
      <c r="H5" s="51">
        <f t="shared" si="0"/>
        <v>2012</v>
      </c>
      <c r="I5" s="51">
        <f t="shared" si="0"/>
        <v>2013</v>
      </c>
      <c r="J5" s="51">
        <f t="shared" si="0"/>
        <v>2014</v>
      </c>
      <c r="K5" s="51">
        <f t="shared" si="0"/>
        <v>2015</v>
      </c>
      <c r="L5" s="51">
        <f t="shared" si="0"/>
        <v>2016</v>
      </c>
      <c r="M5" s="51">
        <f t="shared" si="0"/>
        <v>2017</v>
      </c>
      <c r="N5" s="51">
        <f t="shared" si="0"/>
        <v>2018</v>
      </c>
      <c r="O5" s="51">
        <f aca="true" t="shared" si="1" ref="O5:T5">N5+1</f>
        <v>2019</v>
      </c>
      <c r="P5" s="51">
        <f t="shared" si="1"/>
        <v>2020</v>
      </c>
      <c r="Q5" s="51">
        <f t="shared" si="1"/>
        <v>2021</v>
      </c>
      <c r="R5" s="51">
        <f t="shared" si="1"/>
        <v>2022</v>
      </c>
      <c r="S5" s="51">
        <f t="shared" si="1"/>
        <v>2023</v>
      </c>
      <c r="T5" s="51">
        <f t="shared" si="1"/>
        <v>2024</v>
      </c>
    </row>
    <row r="6" spans="2:20" s="39" customFormat="1" ht="15" customHeight="1">
      <c r="B6" s="37" t="s">
        <v>2</v>
      </c>
      <c r="C6" s="38" t="s">
        <v>91</v>
      </c>
      <c r="D6" s="37" t="s">
        <v>163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2:20" s="39" customFormat="1" ht="15" customHeight="1">
      <c r="B7" s="37" t="s">
        <v>3</v>
      </c>
      <c r="C7" s="38" t="s">
        <v>131</v>
      </c>
      <c r="D7" s="37" t="s">
        <v>163</v>
      </c>
      <c r="E7" s="38">
        <f>E8+E9+E10+E15+E16+E18</f>
        <v>0</v>
      </c>
      <c r="F7" s="38">
        <f aca="true" t="shared" si="2" ref="F7:N7">F8+F9+F10+F15+F16+F18</f>
        <v>0</v>
      </c>
      <c r="G7" s="38">
        <f t="shared" si="2"/>
        <v>0</v>
      </c>
      <c r="H7" s="38">
        <f t="shared" si="2"/>
        <v>0</v>
      </c>
      <c r="I7" s="38">
        <f t="shared" si="2"/>
        <v>0</v>
      </c>
      <c r="J7" s="38">
        <f t="shared" si="2"/>
        <v>0</v>
      </c>
      <c r="K7" s="38">
        <f t="shared" si="2"/>
        <v>0</v>
      </c>
      <c r="L7" s="38">
        <f t="shared" si="2"/>
        <v>0</v>
      </c>
      <c r="M7" s="38">
        <f t="shared" si="2"/>
        <v>0</v>
      </c>
      <c r="N7" s="38">
        <f t="shared" si="2"/>
        <v>0</v>
      </c>
      <c r="O7" s="38">
        <f aca="true" t="shared" si="3" ref="O7:T7">O8+O9+O10+O15+O16+O18</f>
        <v>0</v>
      </c>
      <c r="P7" s="38">
        <f t="shared" si="3"/>
        <v>0</v>
      </c>
      <c r="Q7" s="38">
        <f t="shared" si="3"/>
        <v>0</v>
      </c>
      <c r="R7" s="38">
        <f t="shared" si="3"/>
        <v>0</v>
      </c>
      <c r="S7" s="38">
        <f t="shared" si="3"/>
        <v>0</v>
      </c>
      <c r="T7" s="38">
        <f t="shared" si="3"/>
        <v>0</v>
      </c>
    </row>
    <row r="8" spans="2:20" s="42" customFormat="1" ht="15" customHeight="1">
      <c r="B8" s="40" t="s">
        <v>9</v>
      </c>
      <c r="C8" s="41" t="s">
        <v>92</v>
      </c>
      <c r="D8" s="40" t="s">
        <v>163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2:20" s="42" customFormat="1" ht="15" customHeight="1">
      <c r="B9" s="40" t="s">
        <v>10</v>
      </c>
      <c r="C9" s="41" t="s">
        <v>93</v>
      </c>
      <c r="D9" s="40" t="s">
        <v>163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2:20" s="42" customFormat="1" ht="15" customHeight="1">
      <c r="B10" s="40" t="s">
        <v>11</v>
      </c>
      <c r="C10" s="41" t="s">
        <v>94</v>
      </c>
      <c r="D10" s="40" t="s">
        <v>163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2:20" s="45" customFormat="1" ht="15" customHeight="1">
      <c r="B11" s="43" t="s">
        <v>95</v>
      </c>
      <c r="C11" s="20" t="s">
        <v>122</v>
      </c>
      <c r="D11" s="43" t="s">
        <v>163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2:20" s="45" customFormat="1" ht="15" customHeight="1">
      <c r="B12" s="43" t="s">
        <v>96</v>
      </c>
      <c r="C12" s="20" t="s">
        <v>123</v>
      </c>
      <c r="D12" s="43" t="s">
        <v>163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</row>
    <row r="13" spans="2:20" s="45" customFormat="1" ht="15" customHeight="1">
      <c r="B13" s="43" t="s">
        <v>97</v>
      </c>
      <c r="C13" s="20" t="s">
        <v>124</v>
      </c>
      <c r="D13" s="43" t="s">
        <v>163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2:20" s="45" customFormat="1" ht="15" customHeight="1">
      <c r="B14" s="43" t="s">
        <v>98</v>
      </c>
      <c r="C14" s="20" t="s">
        <v>206</v>
      </c>
      <c r="D14" s="43" t="s">
        <v>163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2:20" s="42" customFormat="1" ht="15" customHeight="1">
      <c r="B15" s="40" t="s">
        <v>12</v>
      </c>
      <c r="C15" s="41" t="s">
        <v>99</v>
      </c>
      <c r="D15" s="40" t="s">
        <v>163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2:20" s="42" customFormat="1" ht="15" customHeight="1">
      <c r="B16" s="40" t="s">
        <v>13</v>
      </c>
      <c r="C16" s="41" t="s">
        <v>100</v>
      </c>
      <c r="D16" s="40" t="s">
        <v>163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2:20" s="45" customFormat="1" ht="15" customHeight="1">
      <c r="B17" s="43" t="s">
        <v>101</v>
      </c>
      <c r="C17" s="44" t="s">
        <v>126</v>
      </c>
      <c r="D17" s="43" t="s">
        <v>163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2:20" s="42" customFormat="1" ht="15" customHeight="1">
      <c r="B18" s="40" t="s">
        <v>25</v>
      </c>
      <c r="C18" s="41" t="s">
        <v>102</v>
      </c>
      <c r="D18" s="40" t="s">
        <v>163</v>
      </c>
      <c r="E18" s="41">
        <f>E19+E20</f>
        <v>0</v>
      </c>
      <c r="F18" s="41">
        <f aca="true" t="shared" si="4" ref="F18:N18">F19+F20</f>
        <v>0</v>
      </c>
      <c r="G18" s="41">
        <f t="shared" si="4"/>
        <v>0</v>
      </c>
      <c r="H18" s="41">
        <f t="shared" si="4"/>
        <v>0</v>
      </c>
      <c r="I18" s="41">
        <f t="shared" si="4"/>
        <v>0</v>
      </c>
      <c r="J18" s="41">
        <f t="shared" si="4"/>
        <v>0</v>
      </c>
      <c r="K18" s="41">
        <f t="shared" si="4"/>
        <v>0</v>
      </c>
      <c r="L18" s="41">
        <f t="shared" si="4"/>
        <v>0</v>
      </c>
      <c r="M18" s="41">
        <f t="shared" si="4"/>
        <v>0</v>
      </c>
      <c r="N18" s="41">
        <f t="shared" si="4"/>
        <v>0</v>
      </c>
      <c r="O18" s="41">
        <f aca="true" t="shared" si="5" ref="O18:T18">O19+O20</f>
        <v>0</v>
      </c>
      <c r="P18" s="41">
        <f t="shared" si="5"/>
        <v>0</v>
      </c>
      <c r="Q18" s="41">
        <f t="shared" si="5"/>
        <v>0</v>
      </c>
      <c r="R18" s="41">
        <f t="shared" si="5"/>
        <v>0</v>
      </c>
      <c r="S18" s="41">
        <f t="shared" si="5"/>
        <v>0</v>
      </c>
      <c r="T18" s="41">
        <f t="shared" si="5"/>
        <v>0</v>
      </c>
    </row>
    <row r="19" spans="2:20" s="45" customFormat="1" ht="15" customHeight="1">
      <c r="B19" s="43" t="s">
        <v>103</v>
      </c>
      <c r="C19" s="10" t="s">
        <v>47</v>
      </c>
      <c r="D19" s="43" t="s">
        <v>163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2:20" s="45" customFormat="1" ht="15" customHeight="1">
      <c r="B20" s="43" t="s">
        <v>104</v>
      </c>
      <c r="C20" s="10" t="s">
        <v>47</v>
      </c>
      <c r="D20" s="43" t="s">
        <v>163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</row>
    <row r="21" spans="2:20" s="39" customFormat="1" ht="15" customHeight="1">
      <c r="B21" s="37" t="s">
        <v>4</v>
      </c>
      <c r="C21" s="38" t="s">
        <v>105</v>
      </c>
      <c r="D21" s="37" t="s">
        <v>163</v>
      </c>
      <c r="E21" s="38">
        <f>E22+E24</f>
        <v>0</v>
      </c>
      <c r="F21" s="38">
        <f aca="true" t="shared" si="6" ref="F21:N21">F22+F24</f>
        <v>0</v>
      </c>
      <c r="G21" s="38">
        <f t="shared" si="6"/>
        <v>0</v>
      </c>
      <c r="H21" s="38">
        <f t="shared" si="6"/>
        <v>0</v>
      </c>
      <c r="I21" s="38">
        <f t="shared" si="6"/>
        <v>0</v>
      </c>
      <c r="J21" s="38">
        <f t="shared" si="6"/>
        <v>0</v>
      </c>
      <c r="K21" s="38">
        <f t="shared" si="6"/>
        <v>0</v>
      </c>
      <c r="L21" s="38">
        <f t="shared" si="6"/>
        <v>0</v>
      </c>
      <c r="M21" s="38">
        <f t="shared" si="6"/>
        <v>0</v>
      </c>
      <c r="N21" s="38">
        <f t="shared" si="6"/>
        <v>0</v>
      </c>
      <c r="O21" s="38">
        <f aca="true" t="shared" si="7" ref="O21:T21">O22+O24</f>
        <v>0</v>
      </c>
      <c r="P21" s="38">
        <f t="shared" si="7"/>
        <v>0</v>
      </c>
      <c r="Q21" s="38">
        <f t="shared" si="7"/>
        <v>0</v>
      </c>
      <c r="R21" s="38">
        <f t="shared" si="7"/>
        <v>0</v>
      </c>
      <c r="S21" s="38">
        <f t="shared" si="7"/>
        <v>0</v>
      </c>
      <c r="T21" s="38">
        <f t="shared" si="7"/>
        <v>0</v>
      </c>
    </row>
    <row r="22" spans="2:20" s="42" customFormat="1" ht="15" customHeight="1">
      <c r="B22" s="40" t="s">
        <v>27</v>
      </c>
      <c r="C22" s="41" t="s">
        <v>106</v>
      </c>
      <c r="D22" s="40" t="s">
        <v>163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s="45" customFormat="1" ht="15" customHeight="1">
      <c r="B23" s="43" t="s">
        <v>50</v>
      </c>
      <c r="C23" s="44" t="s">
        <v>127</v>
      </c>
      <c r="D23" s="43" t="s">
        <v>163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</row>
    <row r="24" spans="2:20" s="42" customFormat="1" ht="15" customHeight="1">
      <c r="B24" s="40" t="s">
        <v>29</v>
      </c>
      <c r="C24" s="41" t="s">
        <v>107</v>
      </c>
      <c r="D24" s="40" t="s">
        <v>163</v>
      </c>
      <c r="E24" s="41">
        <f>E25+E26</f>
        <v>0</v>
      </c>
      <c r="F24" s="41">
        <f aca="true" t="shared" si="8" ref="F24:N24">F25+F26</f>
        <v>0</v>
      </c>
      <c r="G24" s="41">
        <f t="shared" si="8"/>
        <v>0</v>
      </c>
      <c r="H24" s="41">
        <f t="shared" si="8"/>
        <v>0</v>
      </c>
      <c r="I24" s="41">
        <f t="shared" si="8"/>
        <v>0</v>
      </c>
      <c r="J24" s="41">
        <f t="shared" si="8"/>
        <v>0</v>
      </c>
      <c r="K24" s="41">
        <f t="shared" si="8"/>
        <v>0</v>
      </c>
      <c r="L24" s="41">
        <f t="shared" si="8"/>
        <v>0</v>
      </c>
      <c r="M24" s="41">
        <f t="shared" si="8"/>
        <v>0</v>
      </c>
      <c r="N24" s="41">
        <f t="shared" si="8"/>
        <v>0</v>
      </c>
      <c r="O24" s="41">
        <f aca="true" t="shared" si="9" ref="O24:T24">O25+O26</f>
        <v>0</v>
      </c>
      <c r="P24" s="41">
        <f t="shared" si="9"/>
        <v>0</v>
      </c>
      <c r="Q24" s="41">
        <f t="shared" si="9"/>
        <v>0</v>
      </c>
      <c r="R24" s="41">
        <f t="shared" si="9"/>
        <v>0</v>
      </c>
      <c r="S24" s="41">
        <f t="shared" si="9"/>
        <v>0</v>
      </c>
      <c r="T24" s="41">
        <f t="shared" si="9"/>
        <v>0</v>
      </c>
    </row>
    <row r="25" spans="2:20" s="45" customFormat="1" ht="15" customHeight="1">
      <c r="B25" s="43" t="s">
        <v>31</v>
      </c>
      <c r="C25" s="10" t="s">
        <v>47</v>
      </c>
      <c r="D25" s="43" t="s">
        <v>163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2:20" s="45" customFormat="1" ht="15" customHeight="1">
      <c r="B26" s="43" t="s">
        <v>52</v>
      </c>
      <c r="C26" s="10" t="s">
        <v>47</v>
      </c>
      <c r="D26" s="43" t="s">
        <v>163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2:20" s="39" customFormat="1" ht="15" customHeight="1">
      <c r="B27" s="37" t="s">
        <v>5</v>
      </c>
      <c r="C27" s="38" t="s">
        <v>108</v>
      </c>
      <c r="D27" s="37" t="s">
        <v>163</v>
      </c>
      <c r="E27" s="38">
        <f>E28+E29</f>
        <v>0</v>
      </c>
      <c r="F27" s="38">
        <f aca="true" t="shared" si="10" ref="F27:N27">F28+F29</f>
        <v>0</v>
      </c>
      <c r="G27" s="38">
        <f t="shared" si="10"/>
        <v>0</v>
      </c>
      <c r="H27" s="38">
        <f t="shared" si="10"/>
        <v>0</v>
      </c>
      <c r="I27" s="38">
        <f t="shared" si="10"/>
        <v>0</v>
      </c>
      <c r="J27" s="38">
        <f t="shared" si="10"/>
        <v>0</v>
      </c>
      <c r="K27" s="38">
        <f t="shared" si="10"/>
        <v>0</v>
      </c>
      <c r="L27" s="38">
        <f t="shared" si="10"/>
        <v>0</v>
      </c>
      <c r="M27" s="38">
        <f t="shared" si="10"/>
        <v>0</v>
      </c>
      <c r="N27" s="38">
        <f t="shared" si="10"/>
        <v>0</v>
      </c>
      <c r="O27" s="38">
        <f aca="true" t="shared" si="11" ref="O27:T27">O28+O29</f>
        <v>0</v>
      </c>
      <c r="P27" s="38">
        <f t="shared" si="11"/>
        <v>0</v>
      </c>
      <c r="Q27" s="38">
        <f t="shared" si="11"/>
        <v>0</v>
      </c>
      <c r="R27" s="38">
        <f t="shared" si="11"/>
        <v>0</v>
      </c>
      <c r="S27" s="38">
        <f t="shared" si="11"/>
        <v>0</v>
      </c>
      <c r="T27" s="38">
        <f t="shared" si="11"/>
        <v>0</v>
      </c>
    </row>
    <row r="28" spans="2:20" s="42" customFormat="1" ht="15" customHeight="1">
      <c r="B28" s="40" t="s">
        <v>32</v>
      </c>
      <c r="C28" s="13" t="s">
        <v>47</v>
      </c>
      <c r="D28" s="40" t="s">
        <v>163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2:20" s="42" customFormat="1" ht="15" customHeight="1">
      <c r="B29" s="40" t="s">
        <v>34</v>
      </c>
      <c r="C29" s="13" t="s">
        <v>47</v>
      </c>
      <c r="D29" s="40" t="s">
        <v>163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2:20" s="39" customFormat="1" ht="15" customHeight="1">
      <c r="B30" s="37" t="s">
        <v>6</v>
      </c>
      <c r="C30" s="38" t="s">
        <v>109</v>
      </c>
      <c r="D30" s="37" t="s">
        <v>163</v>
      </c>
      <c r="E30" s="38">
        <f>E27+E21+E7+E6</f>
        <v>0</v>
      </c>
      <c r="F30" s="38">
        <f aca="true" t="shared" si="12" ref="F30:N30">F27+F21+F7+F6</f>
        <v>0</v>
      </c>
      <c r="G30" s="38">
        <f t="shared" si="12"/>
        <v>0</v>
      </c>
      <c r="H30" s="38">
        <f t="shared" si="12"/>
        <v>0</v>
      </c>
      <c r="I30" s="38">
        <f t="shared" si="12"/>
        <v>0</v>
      </c>
      <c r="J30" s="38">
        <f t="shared" si="12"/>
        <v>0</v>
      </c>
      <c r="K30" s="38">
        <f t="shared" si="12"/>
        <v>0</v>
      </c>
      <c r="L30" s="38">
        <f t="shared" si="12"/>
        <v>0</v>
      </c>
      <c r="M30" s="38">
        <f t="shared" si="12"/>
        <v>0</v>
      </c>
      <c r="N30" s="38">
        <f t="shared" si="12"/>
        <v>0</v>
      </c>
      <c r="O30" s="38">
        <f aca="true" t="shared" si="13" ref="O30:T30">O27+O21+O7+O6</f>
        <v>0</v>
      </c>
      <c r="P30" s="38">
        <f t="shared" si="13"/>
        <v>0</v>
      </c>
      <c r="Q30" s="38">
        <f t="shared" si="13"/>
        <v>0</v>
      </c>
      <c r="R30" s="38">
        <f t="shared" si="13"/>
        <v>0</v>
      </c>
      <c r="S30" s="38">
        <f t="shared" si="13"/>
        <v>0</v>
      </c>
      <c r="T30" s="38">
        <f t="shared" si="13"/>
        <v>0</v>
      </c>
    </row>
    <row r="31" spans="2:20" s="39" customFormat="1" ht="15" customHeight="1">
      <c r="B31" s="37" t="s">
        <v>7</v>
      </c>
      <c r="C31" s="38" t="s">
        <v>135</v>
      </c>
      <c r="D31" s="37" t="s">
        <v>163</v>
      </c>
      <c r="E31" s="38">
        <f>E32+E35+E38+E41+E44</f>
        <v>0</v>
      </c>
      <c r="F31" s="38">
        <f aca="true" t="shared" si="14" ref="F31:N31">F32+F35+F38+F41+F44</f>
        <v>0</v>
      </c>
      <c r="G31" s="38">
        <f t="shared" si="14"/>
        <v>0</v>
      </c>
      <c r="H31" s="38">
        <f t="shared" si="14"/>
        <v>0</v>
      </c>
      <c r="I31" s="38">
        <f t="shared" si="14"/>
        <v>0</v>
      </c>
      <c r="J31" s="38">
        <f t="shared" si="14"/>
        <v>0</v>
      </c>
      <c r="K31" s="38">
        <f t="shared" si="14"/>
        <v>0</v>
      </c>
      <c r="L31" s="38">
        <f t="shared" si="14"/>
        <v>0</v>
      </c>
      <c r="M31" s="38">
        <f t="shared" si="14"/>
        <v>0</v>
      </c>
      <c r="N31" s="38">
        <f t="shared" si="14"/>
        <v>0</v>
      </c>
      <c r="O31" s="38">
        <f aca="true" t="shared" si="15" ref="O31:T31">O32+O35+O38+O41+O44</f>
        <v>0</v>
      </c>
      <c r="P31" s="38">
        <f t="shared" si="15"/>
        <v>0</v>
      </c>
      <c r="Q31" s="38">
        <f t="shared" si="15"/>
        <v>0</v>
      </c>
      <c r="R31" s="38">
        <f t="shared" si="15"/>
        <v>0</v>
      </c>
      <c r="S31" s="38">
        <f t="shared" si="15"/>
        <v>0</v>
      </c>
      <c r="T31" s="38">
        <f t="shared" si="15"/>
        <v>0</v>
      </c>
    </row>
    <row r="32" spans="2:20" s="42" customFormat="1" ht="15" customHeight="1">
      <c r="B32" s="40" t="s">
        <v>38</v>
      </c>
      <c r="C32" s="46" t="s">
        <v>136</v>
      </c>
      <c r="D32" s="40" t="s">
        <v>161</v>
      </c>
      <c r="E32" s="41">
        <f>E33*E34</f>
        <v>0</v>
      </c>
      <c r="F32" s="41">
        <f aca="true" t="shared" si="16" ref="F32:N32">F33*F34</f>
        <v>0</v>
      </c>
      <c r="G32" s="41">
        <f t="shared" si="16"/>
        <v>0</v>
      </c>
      <c r="H32" s="41">
        <f t="shared" si="16"/>
        <v>0</v>
      </c>
      <c r="I32" s="41">
        <f t="shared" si="16"/>
        <v>0</v>
      </c>
      <c r="J32" s="41">
        <f t="shared" si="16"/>
        <v>0</v>
      </c>
      <c r="K32" s="41">
        <f t="shared" si="16"/>
        <v>0</v>
      </c>
      <c r="L32" s="41">
        <f t="shared" si="16"/>
        <v>0</v>
      </c>
      <c r="M32" s="41">
        <f t="shared" si="16"/>
        <v>0</v>
      </c>
      <c r="N32" s="41">
        <f t="shared" si="16"/>
        <v>0</v>
      </c>
      <c r="O32" s="41">
        <f aca="true" t="shared" si="17" ref="O32:T32">O33*O34</f>
        <v>0</v>
      </c>
      <c r="P32" s="41">
        <f t="shared" si="17"/>
        <v>0</v>
      </c>
      <c r="Q32" s="41">
        <f t="shared" si="17"/>
        <v>0</v>
      </c>
      <c r="R32" s="41">
        <f t="shared" si="17"/>
        <v>0</v>
      </c>
      <c r="S32" s="41">
        <f t="shared" si="17"/>
        <v>0</v>
      </c>
      <c r="T32" s="41">
        <f t="shared" si="17"/>
        <v>0</v>
      </c>
    </row>
    <row r="33" spans="2:20" s="45" customFormat="1" ht="15" customHeight="1">
      <c r="B33" s="43" t="s">
        <v>110</v>
      </c>
      <c r="C33" s="44" t="s">
        <v>137</v>
      </c>
      <c r="D33" s="100" t="s">
        <v>171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</row>
    <row r="34" spans="2:20" s="45" customFormat="1" ht="15" customHeight="1">
      <c r="B34" s="43" t="s">
        <v>111</v>
      </c>
      <c r="C34" s="44" t="s">
        <v>207</v>
      </c>
      <c r="D34" s="43" t="s">
        <v>163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</row>
    <row r="35" spans="2:20" s="47" customFormat="1" ht="15" customHeight="1">
      <c r="B35" s="54" t="s">
        <v>40</v>
      </c>
      <c r="C35" s="46" t="s">
        <v>138</v>
      </c>
      <c r="D35" s="40" t="s">
        <v>161</v>
      </c>
      <c r="E35" s="46">
        <f>E36*E37</f>
        <v>0</v>
      </c>
      <c r="F35" s="46">
        <f aca="true" t="shared" si="18" ref="F35:N35">F36*F37</f>
        <v>0</v>
      </c>
      <c r="G35" s="46">
        <f t="shared" si="18"/>
        <v>0</v>
      </c>
      <c r="H35" s="46">
        <f t="shared" si="18"/>
        <v>0</v>
      </c>
      <c r="I35" s="46">
        <f t="shared" si="18"/>
        <v>0</v>
      </c>
      <c r="J35" s="46">
        <f t="shared" si="18"/>
        <v>0</v>
      </c>
      <c r="K35" s="46">
        <f t="shared" si="18"/>
        <v>0</v>
      </c>
      <c r="L35" s="46">
        <f t="shared" si="18"/>
        <v>0</v>
      </c>
      <c r="M35" s="46">
        <f t="shared" si="18"/>
        <v>0</v>
      </c>
      <c r="N35" s="46">
        <f t="shared" si="18"/>
        <v>0</v>
      </c>
      <c r="O35" s="46">
        <f aca="true" t="shared" si="19" ref="O35:T35">O36*O37</f>
        <v>0</v>
      </c>
      <c r="P35" s="46">
        <f t="shared" si="19"/>
        <v>0</v>
      </c>
      <c r="Q35" s="46">
        <f t="shared" si="19"/>
        <v>0</v>
      </c>
      <c r="R35" s="46">
        <f t="shared" si="19"/>
        <v>0</v>
      </c>
      <c r="S35" s="46">
        <f t="shared" si="19"/>
        <v>0</v>
      </c>
      <c r="T35" s="46">
        <f t="shared" si="19"/>
        <v>0</v>
      </c>
    </row>
    <row r="36" spans="2:20" s="45" customFormat="1" ht="15" customHeight="1">
      <c r="B36" s="43" t="s">
        <v>113</v>
      </c>
      <c r="C36" s="44" t="s">
        <v>139</v>
      </c>
      <c r="D36" s="43" t="s">
        <v>211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2:20" s="45" customFormat="1" ht="15" customHeight="1">
      <c r="B37" s="43" t="s">
        <v>115</v>
      </c>
      <c r="C37" s="44" t="s">
        <v>140</v>
      </c>
      <c r="D37" s="43" t="s">
        <v>163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2:20" s="42" customFormat="1" ht="15" customHeight="1">
      <c r="B38" s="40" t="s">
        <v>116</v>
      </c>
      <c r="C38" s="46" t="s">
        <v>141</v>
      </c>
      <c r="D38" s="40" t="s">
        <v>161</v>
      </c>
      <c r="E38" s="41">
        <f>E39*E40</f>
        <v>0</v>
      </c>
      <c r="F38" s="41">
        <f aca="true" t="shared" si="20" ref="F38:N38">F39*F40</f>
        <v>0</v>
      </c>
      <c r="G38" s="41">
        <f t="shared" si="20"/>
        <v>0</v>
      </c>
      <c r="H38" s="41">
        <f t="shared" si="20"/>
        <v>0</v>
      </c>
      <c r="I38" s="41">
        <f t="shared" si="20"/>
        <v>0</v>
      </c>
      <c r="J38" s="41">
        <f t="shared" si="20"/>
        <v>0</v>
      </c>
      <c r="K38" s="41">
        <f t="shared" si="20"/>
        <v>0</v>
      </c>
      <c r="L38" s="41">
        <f t="shared" si="20"/>
        <v>0</v>
      </c>
      <c r="M38" s="41">
        <f t="shared" si="20"/>
        <v>0</v>
      </c>
      <c r="N38" s="41">
        <f t="shared" si="20"/>
        <v>0</v>
      </c>
      <c r="O38" s="41">
        <f aca="true" t="shared" si="21" ref="O38:T38">O39*O40</f>
        <v>0</v>
      </c>
      <c r="P38" s="41">
        <f t="shared" si="21"/>
        <v>0</v>
      </c>
      <c r="Q38" s="41">
        <f t="shared" si="21"/>
        <v>0</v>
      </c>
      <c r="R38" s="41">
        <f t="shared" si="21"/>
        <v>0</v>
      </c>
      <c r="S38" s="41">
        <f t="shared" si="21"/>
        <v>0</v>
      </c>
      <c r="T38" s="41">
        <f t="shared" si="21"/>
        <v>0</v>
      </c>
    </row>
    <row r="39" spans="2:20" s="45" customFormat="1" ht="15" customHeight="1">
      <c r="B39" s="43" t="s">
        <v>142</v>
      </c>
      <c r="C39" s="44" t="s">
        <v>143</v>
      </c>
      <c r="D39" s="43" t="s">
        <v>172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</row>
    <row r="40" spans="2:20" s="45" customFormat="1" ht="15" customHeight="1">
      <c r="B40" s="43" t="s">
        <v>144</v>
      </c>
      <c r="C40" s="44" t="s">
        <v>208</v>
      </c>
      <c r="D40" s="43" t="s">
        <v>163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2:20" s="42" customFormat="1" ht="15" customHeight="1">
      <c r="B41" s="40" t="s">
        <v>118</v>
      </c>
      <c r="C41" s="46" t="s">
        <v>145</v>
      </c>
      <c r="D41" s="40" t="s">
        <v>161</v>
      </c>
      <c r="E41" s="41">
        <f>E42*E43</f>
        <v>0</v>
      </c>
      <c r="F41" s="41">
        <f aca="true" t="shared" si="22" ref="F41:N41">F42*F43</f>
        <v>0</v>
      </c>
      <c r="G41" s="41">
        <f t="shared" si="22"/>
        <v>0</v>
      </c>
      <c r="H41" s="41">
        <f t="shared" si="22"/>
        <v>0</v>
      </c>
      <c r="I41" s="41">
        <f t="shared" si="22"/>
        <v>0</v>
      </c>
      <c r="J41" s="41">
        <f t="shared" si="22"/>
        <v>0</v>
      </c>
      <c r="K41" s="41">
        <f t="shared" si="22"/>
        <v>0</v>
      </c>
      <c r="L41" s="41">
        <f t="shared" si="22"/>
        <v>0</v>
      </c>
      <c r="M41" s="41">
        <f t="shared" si="22"/>
        <v>0</v>
      </c>
      <c r="N41" s="41">
        <f t="shared" si="22"/>
        <v>0</v>
      </c>
      <c r="O41" s="41">
        <f aca="true" t="shared" si="23" ref="O41:T41">O42*O43</f>
        <v>0</v>
      </c>
      <c r="P41" s="41">
        <f t="shared" si="23"/>
        <v>0</v>
      </c>
      <c r="Q41" s="41">
        <f t="shared" si="23"/>
        <v>0</v>
      </c>
      <c r="R41" s="41">
        <f t="shared" si="23"/>
        <v>0</v>
      </c>
      <c r="S41" s="41">
        <f t="shared" si="23"/>
        <v>0</v>
      </c>
      <c r="T41" s="41">
        <f t="shared" si="23"/>
        <v>0</v>
      </c>
    </row>
    <row r="42" spans="2:20" s="45" customFormat="1" ht="15" customHeight="1">
      <c r="B42" s="43" t="s">
        <v>146</v>
      </c>
      <c r="C42" s="44" t="s">
        <v>147</v>
      </c>
      <c r="D42" s="43" t="s">
        <v>172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2:20" s="45" customFormat="1" ht="15" customHeight="1">
      <c r="B43" s="43" t="s">
        <v>148</v>
      </c>
      <c r="C43" s="44" t="s">
        <v>149</v>
      </c>
      <c r="D43" s="43" t="s">
        <v>163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2:20" s="42" customFormat="1" ht="15" customHeight="1">
      <c r="B44" s="40" t="s">
        <v>119</v>
      </c>
      <c r="C44" s="41" t="s">
        <v>112</v>
      </c>
      <c r="D44" s="40" t="s">
        <v>163</v>
      </c>
      <c r="E44" s="41">
        <f>E45+E46+E47</f>
        <v>0</v>
      </c>
      <c r="F44" s="41">
        <f aca="true" t="shared" si="24" ref="F44:N44">F45+F46+F47</f>
        <v>0</v>
      </c>
      <c r="G44" s="41">
        <f t="shared" si="24"/>
        <v>0</v>
      </c>
      <c r="H44" s="41">
        <f t="shared" si="24"/>
        <v>0</v>
      </c>
      <c r="I44" s="41">
        <f t="shared" si="24"/>
        <v>0</v>
      </c>
      <c r="J44" s="41">
        <f t="shared" si="24"/>
        <v>0</v>
      </c>
      <c r="K44" s="41">
        <f t="shared" si="24"/>
        <v>0</v>
      </c>
      <c r="L44" s="41">
        <f t="shared" si="24"/>
        <v>0</v>
      </c>
      <c r="M44" s="41">
        <f t="shared" si="24"/>
        <v>0</v>
      </c>
      <c r="N44" s="41">
        <f t="shared" si="24"/>
        <v>0</v>
      </c>
      <c r="O44" s="41">
        <f aca="true" t="shared" si="25" ref="O44:T44">O45+O46+O47</f>
        <v>0</v>
      </c>
      <c r="P44" s="41">
        <f t="shared" si="25"/>
        <v>0</v>
      </c>
      <c r="Q44" s="41">
        <f t="shared" si="25"/>
        <v>0</v>
      </c>
      <c r="R44" s="41">
        <f t="shared" si="25"/>
        <v>0</v>
      </c>
      <c r="S44" s="41">
        <f t="shared" si="25"/>
        <v>0</v>
      </c>
      <c r="T44" s="41">
        <f t="shared" si="25"/>
        <v>0</v>
      </c>
    </row>
    <row r="45" spans="2:20" s="45" customFormat="1" ht="15" customHeight="1">
      <c r="B45" s="43" t="s">
        <v>150</v>
      </c>
      <c r="C45" s="44" t="s">
        <v>114</v>
      </c>
      <c r="D45" s="43" t="s">
        <v>163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2:20" s="45" customFormat="1" ht="15" customHeight="1">
      <c r="B46" s="43" t="s">
        <v>151</v>
      </c>
      <c r="C46" s="48" t="s">
        <v>128</v>
      </c>
      <c r="D46" s="43" t="s">
        <v>163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</row>
    <row r="47" spans="2:20" s="45" customFormat="1" ht="15" customHeight="1">
      <c r="B47" s="43" t="s">
        <v>152</v>
      </c>
      <c r="C47" s="10" t="s">
        <v>47</v>
      </c>
      <c r="D47" s="43" t="s">
        <v>163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</row>
    <row r="48" spans="2:20" s="42" customFormat="1" ht="15" customHeight="1">
      <c r="B48" s="40" t="s">
        <v>121</v>
      </c>
      <c r="C48" s="41" t="s">
        <v>117</v>
      </c>
      <c r="D48" s="40" t="s">
        <v>163</v>
      </c>
      <c r="E48" s="41">
        <f>E31-E30</f>
        <v>0</v>
      </c>
      <c r="F48" s="41">
        <f aca="true" t="shared" si="26" ref="F48:N48">F31-F30</f>
        <v>0</v>
      </c>
      <c r="G48" s="41">
        <f t="shared" si="26"/>
        <v>0</v>
      </c>
      <c r="H48" s="41">
        <f t="shared" si="26"/>
        <v>0</v>
      </c>
      <c r="I48" s="41">
        <f t="shared" si="26"/>
        <v>0</v>
      </c>
      <c r="J48" s="41">
        <f t="shared" si="26"/>
        <v>0</v>
      </c>
      <c r="K48" s="41">
        <f t="shared" si="26"/>
        <v>0</v>
      </c>
      <c r="L48" s="41">
        <f t="shared" si="26"/>
        <v>0</v>
      </c>
      <c r="M48" s="41">
        <f t="shared" si="26"/>
        <v>0</v>
      </c>
      <c r="N48" s="41">
        <f t="shared" si="26"/>
        <v>0</v>
      </c>
      <c r="O48" s="41">
        <f aca="true" t="shared" si="27" ref="O48:T48">O31-O30</f>
        <v>0</v>
      </c>
      <c r="P48" s="41">
        <f t="shared" si="27"/>
        <v>0</v>
      </c>
      <c r="Q48" s="41">
        <f t="shared" si="27"/>
        <v>0</v>
      </c>
      <c r="R48" s="41">
        <f t="shared" si="27"/>
        <v>0</v>
      </c>
      <c r="S48" s="41">
        <f t="shared" si="27"/>
        <v>0</v>
      </c>
      <c r="T48" s="41">
        <f t="shared" si="27"/>
        <v>0</v>
      </c>
    </row>
    <row r="49" spans="2:20" s="42" customFormat="1" ht="15" customHeight="1">
      <c r="B49" s="40" t="s">
        <v>132</v>
      </c>
      <c r="C49" s="41" t="s">
        <v>168</v>
      </c>
      <c r="D49" s="40" t="s">
        <v>163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2:20" s="42" customFormat="1" ht="15" customHeight="1">
      <c r="B50" s="40" t="s">
        <v>133</v>
      </c>
      <c r="C50" s="41" t="s">
        <v>120</v>
      </c>
      <c r="D50" s="40" t="s">
        <v>163</v>
      </c>
      <c r="E50" s="41">
        <f>E48-E49</f>
        <v>0</v>
      </c>
      <c r="F50" s="41">
        <f aca="true" t="shared" si="28" ref="F50:N50">F48-F49</f>
        <v>0</v>
      </c>
      <c r="G50" s="41">
        <f t="shared" si="28"/>
        <v>0</v>
      </c>
      <c r="H50" s="41">
        <f t="shared" si="28"/>
        <v>0</v>
      </c>
      <c r="I50" s="41">
        <f t="shared" si="28"/>
        <v>0</v>
      </c>
      <c r="J50" s="41">
        <f t="shared" si="28"/>
        <v>0</v>
      </c>
      <c r="K50" s="41">
        <f t="shared" si="28"/>
        <v>0</v>
      </c>
      <c r="L50" s="41">
        <f t="shared" si="28"/>
        <v>0</v>
      </c>
      <c r="M50" s="41">
        <f t="shared" si="28"/>
        <v>0</v>
      </c>
      <c r="N50" s="41">
        <f t="shared" si="28"/>
        <v>0</v>
      </c>
      <c r="O50" s="41">
        <f aca="true" t="shared" si="29" ref="O50:T50">O48-O49</f>
        <v>0</v>
      </c>
      <c r="P50" s="41">
        <f t="shared" si="29"/>
        <v>0</v>
      </c>
      <c r="Q50" s="41">
        <f t="shared" si="29"/>
        <v>0</v>
      </c>
      <c r="R50" s="41">
        <f t="shared" si="29"/>
        <v>0</v>
      </c>
      <c r="S50" s="41">
        <f t="shared" si="29"/>
        <v>0</v>
      </c>
      <c r="T50" s="41">
        <f t="shared" si="29"/>
        <v>0</v>
      </c>
    </row>
    <row r="51" spans="2:20" s="42" customFormat="1" ht="15" customHeight="1">
      <c r="B51" s="40" t="s">
        <v>134</v>
      </c>
      <c r="C51" s="41" t="s">
        <v>170</v>
      </c>
      <c r="D51" s="40" t="s">
        <v>163</v>
      </c>
      <c r="E51" s="41">
        <f>E50+E6</f>
        <v>0</v>
      </c>
      <c r="F51" s="41">
        <f aca="true" t="shared" si="30" ref="F51:N51">F50+F6</f>
        <v>0</v>
      </c>
      <c r="G51" s="41">
        <f t="shared" si="30"/>
        <v>0</v>
      </c>
      <c r="H51" s="41">
        <f t="shared" si="30"/>
        <v>0</v>
      </c>
      <c r="I51" s="41">
        <f t="shared" si="30"/>
        <v>0</v>
      </c>
      <c r="J51" s="41">
        <f t="shared" si="30"/>
        <v>0</v>
      </c>
      <c r="K51" s="41">
        <f t="shared" si="30"/>
        <v>0</v>
      </c>
      <c r="L51" s="41">
        <f t="shared" si="30"/>
        <v>0</v>
      </c>
      <c r="M51" s="41">
        <f t="shared" si="30"/>
        <v>0</v>
      </c>
      <c r="N51" s="41">
        <f t="shared" si="30"/>
        <v>0</v>
      </c>
      <c r="O51" s="41">
        <f aca="true" t="shared" si="31" ref="O51:T51">O50+O6</f>
        <v>0</v>
      </c>
      <c r="P51" s="41">
        <f t="shared" si="31"/>
        <v>0</v>
      </c>
      <c r="Q51" s="41">
        <f t="shared" si="31"/>
        <v>0</v>
      </c>
      <c r="R51" s="41">
        <f t="shared" si="31"/>
        <v>0</v>
      </c>
      <c r="S51" s="41">
        <f t="shared" si="31"/>
        <v>0</v>
      </c>
      <c r="T51" s="41">
        <f t="shared" si="31"/>
        <v>0</v>
      </c>
    </row>
    <row r="52" s="17" customFormat="1" ht="15" customHeight="1">
      <c r="B52" s="15"/>
    </row>
    <row r="53" spans="2:3" ht="15" customHeight="1">
      <c r="B53" s="34"/>
      <c r="C53" s="36" t="s">
        <v>169</v>
      </c>
    </row>
    <row r="54" spans="2:3" ht="15" customHeight="1">
      <c r="B54" s="34"/>
      <c r="C54" s="36"/>
    </row>
    <row r="55" spans="2:3" s="17" customFormat="1" ht="15" customHeight="1">
      <c r="B55" s="15"/>
      <c r="C55" s="17" t="s">
        <v>125</v>
      </c>
    </row>
    <row r="56" spans="2:3" s="17" customFormat="1" ht="15" customHeight="1">
      <c r="B56" s="15"/>
      <c r="C56" s="17" t="s">
        <v>42</v>
      </c>
    </row>
    <row r="57" ht="15" customHeight="1"/>
    <row r="58" ht="15" customHeight="1"/>
    <row r="59" ht="15" customHeight="1">
      <c r="C59" s="86"/>
    </row>
    <row r="60" ht="15" customHeight="1">
      <c r="C60" s="86"/>
    </row>
    <row r="61" ht="15" customHeight="1">
      <c r="C61" s="86"/>
    </row>
    <row r="62" spans="2:3" ht="15" customHeight="1">
      <c r="B62" s="35" t="s">
        <v>209</v>
      </c>
      <c r="C62" s="86" t="s">
        <v>210</v>
      </c>
    </row>
    <row r="63" ht="15" customHeight="1">
      <c r="C63" s="86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</sheetData>
  <mergeCells count="3">
    <mergeCell ref="B4:B5"/>
    <mergeCell ref="C4:C5"/>
    <mergeCell ref="D4:D5"/>
  </mergeCells>
  <printOptions horizontalCentered="1"/>
  <pageMargins left="0.2362204724409449" right="0.03937007874015748" top="0.984251968503937" bottom="0.984251968503937" header="0.5118110236220472" footer="0.5118110236220472"/>
  <pageSetup horizontalDpi="600" verticalDpi="600" orientation="landscape" paperSize="8" scale="75" r:id="rId1"/>
  <headerFooter alignWithMargins="0">
    <oddHeader>&amp;LZałącznik nr 3.1.4 do Studium Wykonalności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showGridLines="0" zoomScaleSheetLayoutView="100" workbookViewId="0" topLeftCell="A1">
      <selection activeCell="J19" sqref="J19"/>
    </sheetView>
  </sheetViews>
  <sheetFormatPr defaultColWidth="9.140625" defaultRowHeight="12.75"/>
  <cols>
    <col min="1" max="1" width="5.7109375" style="67" customWidth="1"/>
    <col min="2" max="2" width="10.140625" style="73" customWidth="1"/>
    <col min="3" max="3" width="50.7109375" style="67" customWidth="1"/>
    <col min="4" max="4" width="12.8515625" style="67" customWidth="1"/>
    <col min="5" max="5" width="30.28125" style="67" customWidth="1"/>
    <col min="6" max="13" width="10.7109375" style="67" customWidth="1"/>
    <col min="14" max="16384" width="9.140625" style="67" customWidth="1"/>
  </cols>
  <sheetData>
    <row r="1" spans="2:5" ht="15" customHeight="1">
      <c r="B1" s="67"/>
      <c r="C1" s="68" t="s">
        <v>204</v>
      </c>
      <c r="D1" s="68"/>
      <c r="E1" s="69"/>
    </row>
    <row r="2" spans="2:5" ht="15" customHeight="1">
      <c r="B2" s="67"/>
      <c r="C2" s="68" t="s">
        <v>193</v>
      </c>
      <c r="D2" s="68"/>
      <c r="E2" s="68"/>
    </row>
    <row r="3" spans="2:5" s="70" customFormat="1" ht="15" customHeight="1">
      <c r="B3" s="71"/>
      <c r="C3" s="72" t="s">
        <v>205</v>
      </c>
      <c r="D3" s="72"/>
      <c r="E3" s="72"/>
    </row>
    <row r="4" ht="15" customHeight="1"/>
    <row r="5" spans="2:5" s="74" customFormat="1" ht="19.5" customHeight="1">
      <c r="B5" s="98" t="s">
        <v>194</v>
      </c>
      <c r="C5" s="98" t="s">
        <v>195</v>
      </c>
      <c r="D5" s="99" t="s">
        <v>8</v>
      </c>
      <c r="E5" s="99" t="s">
        <v>196</v>
      </c>
    </row>
    <row r="6" spans="2:5" s="75" customFormat="1" ht="19.5" customHeight="1">
      <c r="B6" s="98"/>
      <c r="C6" s="98"/>
      <c r="D6" s="99"/>
      <c r="E6" s="99"/>
    </row>
    <row r="7" spans="2:5" s="75" customFormat="1" ht="19.5" customHeight="1">
      <c r="B7" s="76" t="s">
        <v>9</v>
      </c>
      <c r="C7" s="76"/>
      <c r="D7" s="77" t="s">
        <v>163</v>
      </c>
      <c r="E7" s="78"/>
    </row>
    <row r="8" spans="2:5" s="75" customFormat="1" ht="19.5" customHeight="1">
      <c r="B8" s="76" t="s">
        <v>10</v>
      </c>
      <c r="C8" s="76"/>
      <c r="D8" s="76"/>
      <c r="E8" s="78"/>
    </row>
    <row r="9" spans="2:5" s="75" customFormat="1" ht="19.5" customHeight="1">
      <c r="B9" s="76" t="s">
        <v>11</v>
      </c>
      <c r="C9" s="76"/>
      <c r="D9" s="76"/>
      <c r="E9" s="78"/>
    </row>
    <row r="10" spans="2:5" s="75" customFormat="1" ht="19.5" customHeight="1">
      <c r="B10" s="76" t="s">
        <v>12</v>
      </c>
      <c r="C10" s="76"/>
      <c r="D10" s="76"/>
      <c r="E10" s="78"/>
    </row>
    <row r="11" spans="2:5" s="75" customFormat="1" ht="19.5" customHeight="1">
      <c r="B11" s="76" t="s">
        <v>13</v>
      </c>
      <c r="C11" s="76"/>
      <c r="D11" s="76"/>
      <c r="E11" s="78"/>
    </row>
    <row r="12" spans="2:5" s="75" customFormat="1" ht="19.5" customHeight="1">
      <c r="B12" s="76" t="s">
        <v>25</v>
      </c>
      <c r="C12" s="76"/>
      <c r="D12" s="76"/>
      <c r="E12" s="78"/>
    </row>
    <row r="13" spans="2:5" s="75" customFormat="1" ht="19.5" customHeight="1">
      <c r="B13" s="76" t="s">
        <v>27</v>
      </c>
      <c r="C13" s="76"/>
      <c r="D13" s="76"/>
      <c r="E13" s="78"/>
    </row>
    <row r="14" spans="2:5" s="75" customFormat="1" ht="19.5" customHeight="1">
      <c r="B14" s="76" t="s">
        <v>29</v>
      </c>
      <c r="C14" s="76"/>
      <c r="D14" s="76"/>
      <c r="E14" s="78"/>
    </row>
    <row r="15" spans="2:5" s="75" customFormat="1" ht="19.5" customHeight="1">
      <c r="B15" s="76" t="s">
        <v>32</v>
      </c>
      <c r="C15" s="76"/>
      <c r="D15" s="76"/>
      <c r="E15" s="78"/>
    </row>
    <row r="16" spans="2:5" s="75" customFormat="1" ht="19.5" customHeight="1">
      <c r="B16" s="76" t="s">
        <v>34</v>
      </c>
      <c r="C16" s="76"/>
      <c r="D16" s="76"/>
      <c r="E16" s="78"/>
    </row>
    <row r="17" spans="2:5" s="75" customFormat="1" ht="19.5" customHeight="1">
      <c r="B17" s="76" t="s">
        <v>38</v>
      </c>
      <c r="C17" s="76"/>
      <c r="D17" s="76"/>
      <c r="E17" s="78"/>
    </row>
    <row r="18" spans="2:5" s="75" customFormat="1" ht="19.5" customHeight="1">
      <c r="B18" s="76" t="s">
        <v>40</v>
      </c>
      <c r="C18" s="76"/>
      <c r="D18" s="76"/>
      <c r="E18" s="78"/>
    </row>
    <row r="19" spans="2:5" s="75" customFormat="1" ht="19.5" customHeight="1">
      <c r="B19" s="76" t="s">
        <v>116</v>
      </c>
      <c r="C19" s="76"/>
      <c r="D19" s="76"/>
      <c r="E19" s="78"/>
    </row>
    <row r="20" spans="2:5" s="75" customFormat="1" ht="19.5" customHeight="1">
      <c r="B20" s="76" t="s">
        <v>118</v>
      </c>
      <c r="C20" s="76"/>
      <c r="D20" s="76"/>
      <c r="E20" s="78"/>
    </row>
    <row r="21" spans="2:5" s="75" customFormat="1" ht="19.5" customHeight="1">
      <c r="B21" s="76" t="s">
        <v>119</v>
      </c>
      <c r="C21" s="76"/>
      <c r="D21" s="76"/>
      <c r="E21" s="78"/>
    </row>
    <row r="22" spans="2:5" s="75" customFormat="1" ht="19.5" customHeight="1">
      <c r="B22" s="76" t="s">
        <v>121</v>
      </c>
      <c r="C22" s="76"/>
      <c r="D22" s="76"/>
      <c r="E22" s="78"/>
    </row>
    <row r="23" spans="2:5" s="75" customFormat="1" ht="19.5" customHeight="1">
      <c r="B23" s="76" t="s">
        <v>132</v>
      </c>
      <c r="C23" s="76"/>
      <c r="D23" s="76"/>
      <c r="E23" s="78"/>
    </row>
    <row r="24" spans="2:5" s="75" customFormat="1" ht="19.5" customHeight="1">
      <c r="B24" s="76" t="s">
        <v>133</v>
      </c>
      <c r="C24" s="76"/>
      <c r="D24" s="76"/>
      <c r="E24" s="78"/>
    </row>
    <row r="25" spans="2:5" s="75" customFormat="1" ht="19.5" customHeight="1">
      <c r="B25" s="76" t="s">
        <v>134</v>
      </c>
      <c r="C25" s="76"/>
      <c r="D25" s="76"/>
      <c r="E25" s="78"/>
    </row>
    <row r="26" spans="2:5" s="75" customFormat="1" ht="19.5" customHeight="1">
      <c r="B26" s="76" t="s">
        <v>197</v>
      </c>
      <c r="C26" s="76"/>
      <c r="D26" s="76"/>
      <c r="E26" s="78"/>
    </row>
    <row r="27" spans="2:5" s="79" customFormat="1" ht="15" customHeight="1">
      <c r="B27" s="80"/>
      <c r="E27" s="80"/>
    </row>
    <row r="28" spans="1:5" s="83" customFormat="1" ht="15" customHeight="1">
      <c r="A28" s="81"/>
      <c r="B28" s="82"/>
      <c r="E28" s="81"/>
    </row>
    <row r="29" spans="1:5" s="83" customFormat="1" ht="15" customHeight="1">
      <c r="A29" s="81"/>
      <c r="B29" s="82"/>
      <c r="E29" s="81"/>
    </row>
    <row r="30" spans="1:5" s="83" customFormat="1" ht="15" customHeight="1">
      <c r="A30" s="81"/>
      <c r="D30" s="83" t="s">
        <v>125</v>
      </c>
      <c r="E30" s="81"/>
    </row>
    <row r="31" spans="1:5" s="83" customFormat="1" ht="15" customHeight="1">
      <c r="A31" s="81"/>
      <c r="B31" s="82"/>
      <c r="D31" s="83" t="s">
        <v>42</v>
      </c>
      <c r="E31" s="81"/>
    </row>
    <row r="32" spans="1:5" s="83" customFormat="1" ht="15" customHeight="1">
      <c r="A32" s="81"/>
      <c r="B32" s="82" t="s">
        <v>198</v>
      </c>
      <c r="E32" s="81"/>
    </row>
    <row r="33" spans="1:5" s="83" customFormat="1" ht="15" customHeight="1">
      <c r="A33" s="81"/>
      <c r="B33" s="82"/>
      <c r="E33" s="81"/>
    </row>
    <row r="34" spans="1:5" s="83" customFormat="1" ht="15" customHeight="1">
      <c r="A34" s="81"/>
      <c r="B34" s="82" t="s">
        <v>199</v>
      </c>
      <c r="E34" s="81"/>
    </row>
    <row r="35" spans="1:5" s="83" customFormat="1" ht="15" customHeight="1">
      <c r="A35" s="81"/>
      <c r="B35" s="82"/>
      <c r="E35" s="81"/>
    </row>
    <row r="36" spans="1:5" s="83" customFormat="1" ht="15" customHeight="1">
      <c r="A36" s="81"/>
      <c r="B36" s="82" t="s">
        <v>200</v>
      </c>
      <c r="E36" s="81"/>
    </row>
    <row r="37" spans="1:5" s="83" customFormat="1" ht="15" customHeight="1">
      <c r="A37" s="81"/>
      <c r="B37" s="82"/>
      <c r="E37" s="81"/>
    </row>
    <row r="38" spans="1:5" s="83" customFormat="1" ht="15" customHeight="1">
      <c r="A38" s="81"/>
      <c r="B38" s="82" t="s">
        <v>201</v>
      </c>
      <c r="E38" s="81"/>
    </row>
    <row r="39" spans="1:5" s="83" customFormat="1" ht="15" customHeight="1">
      <c r="A39" s="81"/>
      <c r="B39" s="82"/>
      <c r="E39" s="81"/>
    </row>
    <row r="40" spans="1:5" s="83" customFormat="1" ht="15" customHeight="1">
      <c r="A40" s="81"/>
      <c r="B40" s="82" t="s">
        <v>202</v>
      </c>
      <c r="E40" s="81"/>
    </row>
    <row r="41" spans="1:5" s="83" customFormat="1" ht="15" customHeight="1">
      <c r="A41" s="81"/>
      <c r="B41" s="82"/>
      <c r="E41" s="81"/>
    </row>
    <row r="42" spans="1:5" s="83" customFormat="1" ht="15" customHeight="1">
      <c r="A42" s="81"/>
      <c r="B42" s="82" t="s">
        <v>203</v>
      </c>
      <c r="E42" s="81"/>
    </row>
    <row r="43" spans="1:5" s="83" customFormat="1" ht="15" customHeight="1">
      <c r="A43" s="81"/>
      <c r="B43" s="81"/>
      <c r="E43" s="81"/>
    </row>
    <row r="44" ht="15" customHeight="1">
      <c r="B44" s="84"/>
    </row>
    <row r="45" ht="15" customHeight="1">
      <c r="B45" s="67"/>
    </row>
    <row r="46" ht="15" customHeight="1">
      <c r="B46" s="67"/>
    </row>
    <row r="47" spans="3:5" ht="15" customHeight="1">
      <c r="C47" s="85"/>
      <c r="D47" s="85"/>
      <c r="E47" s="85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mergeCells count="4">
    <mergeCell ref="B5:B6"/>
    <mergeCell ref="C5:C6"/>
    <mergeCell ref="D5:D6"/>
    <mergeCell ref="E5:E6"/>
  </mergeCells>
  <printOptions horizontalCentered="1"/>
  <pageMargins left="0.2361111111111111" right="0.03958333333333333" top="0.9840277777777777" bottom="0.9840277777777777" header="0.5118055555555555" footer="0.5118055555555555"/>
  <pageSetup horizontalDpi="300" verticalDpi="300" orientation="portrait" paperSize="8" r:id="rId1"/>
  <headerFooter alignWithMargins="0">
    <oddHeader>&amp;LZałącznik nr 3.1.5 do Studium Wykonalności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llasocka</cp:lastModifiedBy>
  <cp:lastPrinted>2010-05-27T08:33:09Z</cp:lastPrinted>
  <dcterms:created xsi:type="dcterms:W3CDTF">2009-03-11T18:57:32Z</dcterms:created>
  <dcterms:modified xsi:type="dcterms:W3CDTF">2010-05-28T10:57:53Z</dcterms:modified>
  <cp:category/>
  <cp:version/>
  <cp:contentType/>
  <cp:contentStatus/>
</cp:coreProperties>
</file>