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4675" windowHeight="13065" activeTab="0"/>
  </bookViews>
  <sheets>
    <sheet name="RankingII" sheetId="1" r:id="rId1"/>
  </sheets>
  <definedNames>
    <definedName name="_xlnm._FilterDatabase" localSheetId="0" hidden="1">'RankingII'!$A$4:$N$23</definedName>
  </definedNames>
  <calcPr fullCalcOnLoad="1"/>
</workbook>
</file>

<file path=xl/sharedStrings.xml><?xml version="1.0" encoding="utf-8"?>
<sst xmlns="http://schemas.openxmlformats.org/spreadsheetml/2006/main" count="70" uniqueCount="61">
  <si>
    <t>L.p.</t>
  </si>
  <si>
    <t>Nazwa przedsięwzięcia</t>
  </si>
  <si>
    <t>Beneficjent</t>
  </si>
  <si>
    <t>Kwota kosztów kwalifikowanych przedsięwzięcia</t>
  </si>
  <si>
    <t>Wnioskowana dotacja</t>
  </si>
  <si>
    <t>Kwota dofinansowania w formie dotacji                  ( środki NFOŚiGW)</t>
  </si>
  <si>
    <t>Kwota dofinansowania w formie dotacji (środki WFOŚiGW)</t>
  </si>
  <si>
    <t xml:space="preserve">Kwota dofinansowania ze środków udostepnionych perzez NFOŚiGW w ramach wnioskowanej płatności </t>
  </si>
  <si>
    <t>Przewidywany efekt ekologiczny: masa unieszkodliwonych lub zabezpieczonych odpadów zawierajacych azbest (Mg)</t>
  </si>
  <si>
    <t>Termin zakończenia realizacji przedsięwzięcia i osiągnięcia efektu ekologicznego i rzeczowego</t>
  </si>
  <si>
    <t>Koszt jednostkowy</t>
  </si>
  <si>
    <t>%udział NFOŚiGW</t>
  </si>
  <si>
    <t>udział dotacji</t>
  </si>
  <si>
    <t>udział WFOŚiGW</t>
  </si>
  <si>
    <t xml:space="preserve">Demontaż, zbieranie, transport oraz unieszkodliwianie wyrobów zawierających azbest  </t>
  </si>
  <si>
    <t>Gmina Jordanów Śląski</t>
  </si>
  <si>
    <t>30.11.2013</t>
  </si>
  <si>
    <t>Demontaż, zbieranie, transport oraz unieszkodliwianie wyrobów zawierających azbest z terenu Gminy Prusice</t>
  </si>
  <si>
    <t>Gmina Prusice</t>
  </si>
  <si>
    <t>30.09.2013</t>
  </si>
  <si>
    <t>Program usuwania wyrobów zawierających azbest z terenu Gminy Syców.</t>
  </si>
  <si>
    <t>Gmina Syców</t>
  </si>
  <si>
    <t>31.10.2013</t>
  </si>
  <si>
    <t>Oczyszczanie Gminy Stara Kamienica z wyrobów zawierających azbest</t>
  </si>
  <si>
    <t>Gmina Stara Kamienica</t>
  </si>
  <si>
    <t>Usuwanie wyrobów zawierających azbest z terenu Gminy Stronie Śląskie</t>
  </si>
  <si>
    <t>Gmina Stronie Śląskie</t>
  </si>
  <si>
    <t>31.12.2013</t>
  </si>
  <si>
    <t>Oczyszczanie Gminy Podgórzyn z wyrobów zawierających azbest</t>
  </si>
  <si>
    <t>Gmina Podgórzyn</t>
  </si>
  <si>
    <t>Realizacja Programu Usuwania Azbestu z terenu Gminy Milicz</t>
  </si>
  <si>
    <t>Gmina Milicz</t>
  </si>
  <si>
    <t>31.08.2013</t>
  </si>
  <si>
    <t>Program usuwania azbestu i wyrobów zawierających azbest z terenu miasta Wrocławia w 2013 roku.</t>
  </si>
  <si>
    <t>Gmina Wrocław</t>
  </si>
  <si>
    <t>Usuwanie wyrobów zawierających azbest z terenu Gminy Twardogóra</t>
  </si>
  <si>
    <t>Gmina Twardogóra</t>
  </si>
  <si>
    <t>16.12.2013</t>
  </si>
  <si>
    <t>Usuwanie wyrobów zawierających azbest z terenu Gminy Dobromierz</t>
  </si>
  <si>
    <t>Gmina Dobromierz</t>
  </si>
  <si>
    <t>Usuwanie wyrobów zawierających azbes tw Gminie Sobótka w  2013r.</t>
  </si>
  <si>
    <t>Gmina Sobótka</t>
  </si>
  <si>
    <t>30.08.2013</t>
  </si>
  <si>
    <t>Łącznie</t>
  </si>
  <si>
    <t>Program usuwania azbestu i wyrobów zawierających azbest na terenie Gminy Międzylesie</t>
  </si>
  <si>
    <t>Gmina Międzylesie</t>
  </si>
  <si>
    <t>30.10.2013</t>
  </si>
  <si>
    <t>Usuwanie wyrobów zawierających azbest w Mieście Oleśnica</t>
  </si>
  <si>
    <t>Miasto Oleśnica</t>
  </si>
  <si>
    <t>Usuwanie wyrobów zawierających  azbest z terenu Gminy Lubin</t>
  </si>
  <si>
    <t>Gmina Lubin</t>
  </si>
  <si>
    <t>10.11.2013</t>
  </si>
  <si>
    <t>Usuwanie azbestu i wyrobó zawierających azbest z terenu Gminy Leśna</t>
  </si>
  <si>
    <t>Gmina Leśna</t>
  </si>
  <si>
    <t>Usuwanie wyrobów zawierających azbest z terenu Gminy Zagrodno</t>
  </si>
  <si>
    <t>Gmina Zagrodno</t>
  </si>
  <si>
    <t>Realizacja Programu usuwania azbestu i wyrobów zawierających azbest na terenie Gminy Legnica</t>
  </si>
  <si>
    <t>Gmina Legnica</t>
  </si>
  <si>
    <t>Usuwanie azbestu z terenu miasta Jelenia Góra - III etap</t>
  </si>
  <si>
    <t>Miasto Jelenia Góra</t>
  </si>
  <si>
    <t xml:space="preserve"> Lista Rezerwowa  zadań z III  naboru.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</si>
</sst>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workbookViewId="0" topLeftCell="A4">
      <selection activeCell="D5" sqref="D5"/>
    </sheetView>
  </sheetViews>
  <sheetFormatPr defaultColWidth="9.00390625" defaultRowHeight="12.75"/>
  <cols>
    <col min="1" max="1" width="5.625" style="0" customWidth="1"/>
    <col min="2" max="2" width="27.875" style="0" customWidth="1"/>
    <col min="3" max="3" width="16.00390625" style="0" customWidth="1"/>
    <col min="4" max="5" width="14.125" style="0" customWidth="1"/>
    <col min="6" max="6" width="17.625" style="0" customWidth="1"/>
    <col min="7" max="7" width="17.00390625" style="0" customWidth="1"/>
    <col min="8" max="8" width="14.25390625" style="0" hidden="1" customWidth="1"/>
    <col min="9" max="9" width="16.625" style="0" customWidth="1"/>
    <col min="10" max="10" width="14.25390625" style="0" customWidth="1"/>
    <col min="11" max="11" width="12.375" style="0" customWidth="1"/>
    <col min="12" max="12" width="11.00390625" style="0" customWidth="1"/>
    <col min="15" max="15" width="11.75390625" style="0" bestFit="1" customWidth="1"/>
  </cols>
  <sheetData>
    <row r="1" spans="1:14" ht="12.75">
      <c r="A1" s="77" t="s">
        <v>60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22.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14.7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4" t="s">
        <v>11</v>
      </c>
      <c r="M3" s="4" t="s">
        <v>12</v>
      </c>
      <c r="N3" s="4" t="s">
        <v>13</v>
      </c>
    </row>
    <row r="4" spans="1:14" ht="12.75">
      <c r="A4" s="5">
        <v>1</v>
      </c>
      <c r="B4" s="5">
        <v>2</v>
      </c>
      <c r="C4" s="5">
        <v>3</v>
      </c>
      <c r="D4" s="5">
        <v>4</v>
      </c>
      <c r="E4" s="3"/>
      <c r="F4" s="3">
        <v>5</v>
      </c>
      <c r="G4" s="3">
        <v>6</v>
      </c>
      <c r="H4" s="3">
        <v>7</v>
      </c>
      <c r="I4" s="3">
        <v>8</v>
      </c>
      <c r="J4" s="3">
        <v>9</v>
      </c>
      <c r="K4" s="6">
        <v>10</v>
      </c>
      <c r="L4" s="6">
        <v>11</v>
      </c>
      <c r="M4" s="7">
        <v>12</v>
      </c>
      <c r="N4" s="7">
        <v>13</v>
      </c>
    </row>
    <row r="5" spans="1:14" ht="63">
      <c r="A5" s="4">
        <v>1</v>
      </c>
      <c r="B5" s="8" t="s">
        <v>14</v>
      </c>
      <c r="C5" s="9" t="s">
        <v>15</v>
      </c>
      <c r="D5" s="10">
        <v>66600</v>
      </c>
      <c r="E5" s="10">
        <v>56610</v>
      </c>
      <c r="F5" s="11">
        <f aca="true" t="shared" si="0" ref="F5:F22">E5-G5</f>
        <v>33300</v>
      </c>
      <c r="G5" s="11">
        <f aca="true" t="shared" si="1" ref="G5:G22">E5*35/85</f>
        <v>23310</v>
      </c>
      <c r="H5" s="12"/>
      <c r="I5" s="13">
        <v>47</v>
      </c>
      <c r="J5" s="12" t="s">
        <v>16</v>
      </c>
      <c r="K5" s="11">
        <f aca="true" t="shared" si="2" ref="K5:K22">D5/I5</f>
        <v>1417.0212765957447</v>
      </c>
      <c r="L5" s="2">
        <f aca="true" t="shared" si="3" ref="L5:L22">F5/D5</f>
        <v>0.5</v>
      </c>
      <c r="M5" s="2">
        <f aca="true" t="shared" si="4" ref="M5:M22">E5/D5</f>
        <v>0.85</v>
      </c>
      <c r="N5" s="2">
        <f aca="true" t="shared" si="5" ref="N5:N22">G5/D5</f>
        <v>0.35</v>
      </c>
    </row>
    <row r="6" spans="1:14" ht="63">
      <c r="A6" s="4">
        <v>2</v>
      </c>
      <c r="B6" s="14" t="s">
        <v>17</v>
      </c>
      <c r="C6" s="15" t="s">
        <v>18</v>
      </c>
      <c r="D6" s="16">
        <v>297162.42</v>
      </c>
      <c r="E6" s="16">
        <v>252588.05</v>
      </c>
      <c r="F6" s="11">
        <f t="shared" si="0"/>
        <v>148581.20588235292</v>
      </c>
      <c r="G6" s="11">
        <f t="shared" si="1"/>
        <v>104006.84411764707</v>
      </c>
      <c r="H6" s="17"/>
      <c r="I6" s="18">
        <v>207.52</v>
      </c>
      <c r="J6" s="17" t="s">
        <v>19</v>
      </c>
      <c r="K6" s="11">
        <f t="shared" si="2"/>
        <v>1431.9700269853506</v>
      </c>
      <c r="L6" s="2">
        <f t="shared" si="3"/>
        <v>0.49999998614344615</v>
      </c>
      <c r="M6" s="2">
        <f t="shared" si="4"/>
        <v>0.8499999764438586</v>
      </c>
      <c r="N6" s="2">
        <f t="shared" si="5"/>
        <v>0.3499999903004124</v>
      </c>
    </row>
    <row r="7" spans="1:14" ht="47.25">
      <c r="A7" s="4">
        <v>3</v>
      </c>
      <c r="B7" s="19" t="s">
        <v>20</v>
      </c>
      <c r="C7" s="20" t="s">
        <v>21</v>
      </c>
      <c r="D7" s="21">
        <v>90206</v>
      </c>
      <c r="E7" s="22">
        <v>76675.1</v>
      </c>
      <c r="F7" s="23">
        <f t="shared" si="0"/>
        <v>45103.00000000001</v>
      </c>
      <c r="G7" s="23">
        <f t="shared" si="1"/>
        <v>31572.1</v>
      </c>
      <c r="H7" s="24"/>
      <c r="I7" s="25">
        <v>62.2</v>
      </c>
      <c r="J7" s="24" t="s">
        <v>22</v>
      </c>
      <c r="K7" s="23">
        <f t="shared" si="2"/>
        <v>1450.257234726688</v>
      </c>
      <c r="L7" s="26">
        <f t="shared" si="3"/>
        <v>0.5000000000000001</v>
      </c>
      <c r="M7" s="2">
        <f t="shared" si="4"/>
        <v>0.8500000000000001</v>
      </c>
      <c r="N7" s="2">
        <f t="shared" si="5"/>
        <v>0.35</v>
      </c>
    </row>
    <row r="8" spans="1:14" ht="48.75" customHeight="1">
      <c r="A8" s="4">
        <v>4</v>
      </c>
      <c r="B8" s="27" t="s">
        <v>23</v>
      </c>
      <c r="C8" s="28" t="s">
        <v>24</v>
      </c>
      <c r="D8" s="29">
        <v>18800</v>
      </c>
      <c r="E8" s="29">
        <v>15980</v>
      </c>
      <c r="F8" s="11">
        <f t="shared" si="0"/>
        <v>9400</v>
      </c>
      <c r="G8" s="11">
        <f t="shared" si="1"/>
        <v>6580</v>
      </c>
      <c r="H8" s="12"/>
      <c r="I8" s="13">
        <v>12.54</v>
      </c>
      <c r="J8" s="12" t="s">
        <v>19</v>
      </c>
      <c r="K8" s="10">
        <f t="shared" si="2"/>
        <v>1499.2025518341309</v>
      </c>
      <c r="L8" s="2">
        <f t="shared" si="3"/>
        <v>0.5</v>
      </c>
      <c r="M8" s="2">
        <f t="shared" si="4"/>
        <v>0.85</v>
      </c>
      <c r="N8" s="2">
        <f t="shared" si="5"/>
        <v>0.35</v>
      </c>
    </row>
    <row r="9" spans="1:14" ht="47.25">
      <c r="A9" s="4">
        <v>5</v>
      </c>
      <c r="B9" s="30" t="s">
        <v>25</v>
      </c>
      <c r="C9" s="31" t="s">
        <v>26</v>
      </c>
      <c r="D9" s="29">
        <v>60000</v>
      </c>
      <c r="E9" s="32">
        <v>51000</v>
      </c>
      <c r="F9" s="11">
        <f t="shared" si="0"/>
        <v>30000</v>
      </c>
      <c r="G9" s="11">
        <f t="shared" si="1"/>
        <v>21000</v>
      </c>
      <c r="H9" s="12"/>
      <c r="I9" s="13">
        <v>40</v>
      </c>
      <c r="J9" s="12" t="s">
        <v>27</v>
      </c>
      <c r="K9" s="11">
        <f t="shared" si="2"/>
        <v>1500</v>
      </c>
      <c r="L9" s="2">
        <f t="shared" si="3"/>
        <v>0.5</v>
      </c>
      <c r="M9" s="2">
        <f t="shared" si="4"/>
        <v>0.85</v>
      </c>
      <c r="N9" s="2">
        <f t="shared" si="5"/>
        <v>0.35</v>
      </c>
    </row>
    <row r="10" spans="1:14" ht="47.25">
      <c r="A10" s="4">
        <v>6</v>
      </c>
      <c r="B10" s="33" t="s">
        <v>28</v>
      </c>
      <c r="C10" s="34" t="s">
        <v>29</v>
      </c>
      <c r="D10" s="35">
        <v>5700</v>
      </c>
      <c r="E10" s="35">
        <v>4845</v>
      </c>
      <c r="F10" s="36">
        <f t="shared" si="0"/>
        <v>2850</v>
      </c>
      <c r="G10" s="36">
        <f t="shared" si="1"/>
        <v>1995</v>
      </c>
      <c r="H10" s="12"/>
      <c r="I10" s="13">
        <v>3.8</v>
      </c>
      <c r="J10" s="12" t="s">
        <v>19</v>
      </c>
      <c r="K10" s="10">
        <f t="shared" si="2"/>
        <v>1500</v>
      </c>
      <c r="L10" s="2">
        <f t="shared" si="3"/>
        <v>0.5</v>
      </c>
      <c r="M10" s="2">
        <f t="shared" si="4"/>
        <v>0.85</v>
      </c>
      <c r="N10" s="2">
        <f t="shared" si="5"/>
        <v>0.35</v>
      </c>
    </row>
    <row r="11" spans="1:14" ht="47.25">
      <c r="A11" s="4">
        <v>7</v>
      </c>
      <c r="B11" s="19" t="s">
        <v>30</v>
      </c>
      <c r="C11" s="20" t="s">
        <v>31</v>
      </c>
      <c r="D11" s="22">
        <v>25000</v>
      </c>
      <c r="E11" s="22">
        <v>21250</v>
      </c>
      <c r="F11" s="23">
        <f t="shared" si="0"/>
        <v>12500</v>
      </c>
      <c r="G11" s="23">
        <f t="shared" si="1"/>
        <v>8750</v>
      </c>
      <c r="H11" s="19"/>
      <c r="I11" s="37">
        <v>15.5</v>
      </c>
      <c r="J11" s="19" t="s">
        <v>32</v>
      </c>
      <c r="K11" s="23">
        <f t="shared" si="2"/>
        <v>1612.9032258064517</v>
      </c>
      <c r="L11" s="26">
        <f t="shared" si="3"/>
        <v>0.5</v>
      </c>
      <c r="M11" s="2">
        <f t="shared" si="4"/>
        <v>0.85</v>
      </c>
      <c r="N11" s="2">
        <f t="shared" si="5"/>
        <v>0.35</v>
      </c>
    </row>
    <row r="12" spans="1:14" ht="63.75" customHeight="1">
      <c r="A12" s="4">
        <v>8</v>
      </c>
      <c r="B12" s="38" t="s">
        <v>33</v>
      </c>
      <c r="C12" s="39" t="s">
        <v>34</v>
      </c>
      <c r="D12" s="40">
        <v>404502.2</v>
      </c>
      <c r="E12" s="41">
        <v>343826.87</v>
      </c>
      <c r="F12" s="11">
        <f t="shared" si="0"/>
        <v>202251.1</v>
      </c>
      <c r="G12" s="11">
        <f t="shared" si="1"/>
        <v>141575.77</v>
      </c>
      <c r="H12" s="42"/>
      <c r="I12" s="43">
        <v>235.941</v>
      </c>
      <c r="J12" s="40" t="s">
        <v>16</v>
      </c>
      <c r="K12" s="11">
        <f t="shared" si="2"/>
        <v>1714.4209781258874</v>
      </c>
      <c r="L12" s="2">
        <f t="shared" si="3"/>
        <v>0.5</v>
      </c>
      <c r="M12" s="2">
        <f t="shared" si="4"/>
        <v>0.85</v>
      </c>
      <c r="N12" s="2">
        <f t="shared" si="5"/>
        <v>0.35</v>
      </c>
    </row>
    <row r="13" spans="1:14" ht="47.25">
      <c r="A13" s="4">
        <v>9</v>
      </c>
      <c r="B13" s="17" t="s">
        <v>35</v>
      </c>
      <c r="C13" s="15" t="s">
        <v>36</v>
      </c>
      <c r="D13" s="44">
        <v>40202</v>
      </c>
      <c r="E13" s="16">
        <v>34171</v>
      </c>
      <c r="F13" s="36">
        <f t="shared" si="0"/>
        <v>20100.58823529412</v>
      </c>
      <c r="G13" s="36">
        <f t="shared" si="1"/>
        <v>14070.411764705883</v>
      </c>
      <c r="H13" s="45"/>
      <c r="I13" s="46">
        <v>22.11</v>
      </c>
      <c r="J13" s="45" t="s">
        <v>37</v>
      </c>
      <c r="K13" s="36">
        <f t="shared" si="2"/>
        <v>1818.272274988693</v>
      </c>
      <c r="L13" s="47">
        <f t="shared" si="3"/>
        <v>0.49998975760644043</v>
      </c>
      <c r="M13" s="47">
        <f t="shared" si="4"/>
        <v>0.8499825879309487</v>
      </c>
      <c r="N13" s="47">
        <f t="shared" si="5"/>
        <v>0.3499928303245083</v>
      </c>
    </row>
    <row r="14" spans="1:14" ht="47.25">
      <c r="A14" s="4">
        <v>10</v>
      </c>
      <c r="B14" s="30" t="s">
        <v>38</v>
      </c>
      <c r="C14" s="31" t="s">
        <v>39</v>
      </c>
      <c r="D14" s="29">
        <v>32450</v>
      </c>
      <c r="E14" s="32">
        <v>27582.5</v>
      </c>
      <c r="F14" s="11">
        <f t="shared" si="0"/>
        <v>16225</v>
      </c>
      <c r="G14" s="11">
        <f t="shared" si="1"/>
        <v>11357.5</v>
      </c>
      <c r="H14" s="19"/>
      <c r="I14" s="37">
        <v>16.23</v>
      </c>
      <c r="J14" s="19" t="s">
        <v>16</v>
      </c>
      <c r="K14" s="11">
        <f t="shared" si="2"/>
        <v>1999.3838570548367</v>
      </c>
      <c r="L14" s="2">
        <f t="shared" si="3"/>
        <v>0.5</v>
      </c>
      <c r="M14" s="2">
        <f t="shared" si="4"/>
        <v>0.85</v>
      </c>
      <c r="N14" s="2">
        <f t="shared" si="5"/>
        <v>0.35</v>
      </c>
    </row>
    <row r="15" spans="1:14" ht="47.25">
      <c r="A15" s="48">
        <v>11</v>
      </c>
      <c r="B15" s="49" t="s">
        <v>40</v>
      </c>
      <c r="C15" s="20" t="s">
        <v>41</v>
      </c>
      <c r="D15" s="21">
        <v>131723.5</v>
      </c>
      <c r="E15" s="22">
        <v>111964.97</v>
      </c>
      <c r="F15" s="23">
        <f t="shared" si="0"/>
        <v>65861.74705882353</v>
      </c>
      <c r="G15" s="23">
        <f t="shared" si="1"/>
        <v>46103.22294117647</v>
      </c>
      <c r="H15" s="24"/>
      <c r="I15" s="25">
        <v>58.67</v>
      </c>
      <c r="J15" s="24" t="s">
        <v>42</v>
      </c>
      <c r="K15" s="23">
        <f t="shared" si="2"/>
        <v>2245.159365945117</v>
      </c>
      <c r="L15" s="26">
        <f t="shared" si="3"/>
        <v>0.4999999776715888</v>
      </c>
      <c r="M15" s="26">
        <f t="shared" si="4"/>
        <v>0.849999962041701</v>
      </c>
      <c r="N15" s="26">
        <f t="shared" si="5"/>
        <v>0.34999998437011215</v>
      </c>
    </row>
    <row r="16" spans="1:14" ht="63">
      <c r="A16" s="4">
        <v>12</v>
      </c>
      <c r="B16" s="60" t="s">
        <v>44</v>
      </c>
      <c r="C16" s="61" t="s">
        <v>45</v>
      </c>
      <c r="D16" s="62">
        <v>61675.2</v>
      </c>
      <c r="E16" s="63">
        <v>52423.75</v>
      </c>
      <c r="F16" s="23">
        <f t="shared" si="0"/>
        <v>30837.5</v>
      </c>
      <c r="G16" s="23">
        <f t="shared" si="1"/>
        <v>21586.25</v>
      </c>
      <c r="H16" s="19"/>
      <c r="I16" s="37">
        <v>27.02</v>
      </c>
      <c r="J16" s="19" t="s">
        <v>46</v>
      </c>
      <c r="K16" s="23">
        <f t="shared" si="2"/>
        <v>2282.5758697261285</v>
      </c>
      <c r="L16" s="26">
        <f t="shared" si="3"/>
        <v>0.4999983786027447</v>
      </c>
      <c r="M16" s="2">
        <f t="shared" si="4"/>
        <v>0.849997243624666</v>
      </c>
      <c r="N16" s="2">
        <f t="shared" si="5"/>
        <v>0.3499988650219213</v>
      </c>
    </row>
    <row r="17" spans="1:14" ht="47.25">
      <c r="A17" s="4">
        <v>13</v>
      </c>
      <c r="B17" s="12" t="s">
        <v>47</v>
      </c>
      <c r="C17" s="9" t="s">
        <v>48</v>
      </c>
      <c r="D17" s="64">
        <v>40000</v>
      </c>
      <c r="E17" s="10">
        <v>34000</v>
      </c>
      <c r="F17" s="11">
        <f t="shared" si="0"/>
        <v>20000</v>
      </c>
      <c r="G17" s="11">
        <f t="shared" si="1"/>
        <v>14000</v>
      </c>
      <c r="H17" s="65"/>
      <c r="I17" s="66">
        <v>16.578</v>
      </c>
      <c r="J17" s="65" t="s">
        <v>22</v>
      </c>
      <c r="K17" s="11">
        <f t="shared" si="2"/>
        <v>2412.8362890577873</v>
      </c>
      <c r="L17" s="2">
        <f t="shared" si="3"/>
        <v>0.5</v>
      </c>
      <c r="M17" s="2">
        <f t="shared" si="4"/>
        <v>0.85</v>
      </c>
      <c r="N17" s="2">
        <f t="shared" si="5"/>
        <v>0.35</v>
      </c>
    </row>
    <row r="18" spans="1:14" ht="47.25">
      <c r="A18" s="4">
        <v>14</v>
      </c>
      <c r="B18" s="67" t="s">
        <v>49</v>
      </c>
      <c r="C18" s="68" t="s">
        <v>50</v>
      </c>
      <c r="D18" s="69">
        <v>223381.28</v>
      </c>
      <c r="E18" s="35">
        <v>189874</v>
      </c>
      <c r="F18" s="36">
        <f t="shared" si="0"/>
        <v>111690.58823529411</v>
      </c>
      <c r="G18" s="36">
        <f t="shared" si="1"/>
        <v>78183.41176470589</v>
      </c>
      <c r="H18" s="17"/>
      <c r="I18" s="70">
        <v>78.16</v>
      </c>
      <c r="J18" s="71" t="s">
        <v>51</v>
      </c>
      <c r="K18" s="36">
        <f t="shared" si="2"/>
        <v>2858</v>
      </c>
      <c r="L18" s="47">
        <f t="shared" si="3"/>
        <v>0.4999997682674847</v>
      </c>
      <c r="M18" s="2">
        <f t="shared" si="4"/>
        <v>0.849999606054724</v>
      </c>
      <c r="N18" s="2">
        <f t="shared" si="5"/>
        <v>0.3499998377872393</v>
      </c>
    </row>
    <row r="19" spans="1:14" ht="47.25">
      <c r="A19" s="4">
        <v>15</v>
      </c>
      <c r="B19" s="30" t="s">
        <v>52</v>
      </c>
      <c r="C19" s="31" t="s">
        <v>53</v>
      </c>
      <c r="D19" s="29">
        <v>85662</v>
      </c>
      <c r="E19" s="29">
        <v>72778.7</v>
      </c>
      <c r="F19" s="36">
        <f t="shared" si="0"/>
        <v>42811</v>
      </c>
      <c r="G19" s="36">
        <f t="shared" si="1"/>
        <v>29967.7</v>
      </c>
      <c r="H19" s="72"/>
      <c r="I19" s="18">
        <v>29.89</v>
      </c>
      <c r="J19" s="17" t="s">
        <v>32</v>
      </c>
      <c r="K19" s="16">
        <f t="shared" si="2"/>
        <v>2865.908330545333</v>
      </c>
      <c r="L19" s="2">
        <f t="shared" si="3"/>
        <v>0.499766524246457</v>
      </c>
      <c r="M19" s="2">
        <f t="shared" si="4"/>
        <v>0.8496030912189769</v>
      </c>
      <c r="N19" s="2">
        <f t="shared" si="5"/>
        <v>0.3498365669725199</v>
      </c>
    </row>
    <row r="20" spans="1:14" ht="47.25">
      <c r="A20" s="4">
        <v>16</v>
      </c>
      <c r="B20" s="30" t="s">
        <v>54</v>
      </c>
      <c r="C20" s="31" t="s">
        <v>55</v>
      </c>
      <c r="D20" s="73">
        <v>284406.75</v>
      </c>
      <c r="E20" s="10">
        <v>241745.74</v>
      </c>
      <c r="F20" s="11">
        <f t="shared" si="0"/>
        <v>142203.3764705882</v>
      </c>
      <c r="G20" s="11">
        <f t="shared" si="1"/>
        <v>99542.36352941177</v>
      </c>
      <c r="H20" s="19"/>
      <c r="I20" s="74">
        <v>92.49</v>
      </c>
      <c r="J20" s="75" t="s">
        <v>22</v>
      </c>
      <c r="K20" s="11">
        <f t="shared" si="2"/>
        <v>3075</v>
      </c>
      <c r="L20" s="2">
        <f t="shared" si="3"/>
        <v>0.5000000051707219</v>
      </c>
      <c r="M20" s="2">
        <f t="shared" si="4"/>
        <v>0.8500000087902273</v>
      </c>
      <c r="N20" s="2">
        <f t="shared" si="5"/>
        <v>0.3500000036195054</v>
      </c>
    </row>
    <row r="21" spans="1:14" ht="63">
      <c r="A21" s="4">
        <v>17</v>
      </c>
      <c r="B21" s="60" t="s">
        <v>56</v>
      </c>
      <c r="C21" s="61" t="s">
        <v>57</v>
      </c>
      <c r="D21" s="76">
        <v>233826.12</v>
      </c>
      <c r="E21" s="62">
        <v>198750</v>
      </c>
      <c r="F21" s="23">
        <f t="shared" si="0"/>
        <v>116911.76470588235</v>
      </c>
      <c r="G21" s="23">
        <f t="shared" si="1"/>
        <v>81838.23529411765</v>
      </c>
      <c r="H21" s="19"/>
      <c r="I21" s="74">
        <v>44.26</v>
      </c>
      <c r="J21" s="75" t="s">
        <v>22</v>
      </c>
      <c r="K21" s="23">
        <f t="shared" si="2"/>
        <v>5283.0122006326255</v>
      </c>
      <c r="L21" s="26">
        <f t="shared" si="3"/>
        <v>0.49999446043873264</v>
      </c>
      <c r="M21" s="47">
        <f t="shared" si="4"/>
        <v>0.8499905827458455</v>
      </c>
      <c r="N21" s="47">
        <f t="shared" si="5"/>
        <v>0.34999612230711286</v>
      </c>
    </row>
    <row r="22" spans="1:14" ht="32.25" thickBot="1">
      <c r="A22" s="4">
        <v>18</v>
      </c>
      <c r="B22" s="12" t="s">
        <v>58</v>
      </c>
      <c r="C22" s="9" t="s">
        <v>59</v>
      </c>
      <c r="D22" s="10">
        <v>396411</v>
      </c>
      <c r="E22" s="10">
        <v>336949</v>
      </c>
      <c r="F22" s="11">
        <f t="shared" si="0"/>
        <v>198205.29411764705</v>
      </c>
      <c r="G22" s="11">
        <f t="shared" si="1"/>
        <v>138743.70588235295</v>
      </c>
      <c r="H22" s="12"/>
      <c r="I22" s="13">
        <v>66.87</v>
      </c>
      <c r="J22" s="12" t="s">
        <v>46</v>
      </c>
      <c r="K22" s="10">
        <f t="shared" si="2"/>
        <v>5928.084342754598</v>
      </c>
      <c r="L22" s="2">
        <f t="shared" si="3"/>
        <v>0.49999948063410715</v>
      </c>
      <c r="M22" s="2">
        <f t="shared" si="4"/>
        <v>0.8499991170779821</v>
      </c>
      <c r="N22" s="2">
        <f t="shared" si="5"/>
        <v>0.34999963644387505</v>
      </c>
    </row>
    <row r="23" spans="1:15" ht="36.75" customHeight="1" thickBot="1" thickTop="1">
      <c r="A23" s="80" t="s">
        <v>43</v>
      </c>
      <c r="B23" s="81"/>
      <c r="C23" s="82"/>
      <c r="D23" s="50">
        <f aca="true" t="shared" si="6" ref="D23:I23">SUM(D5:D22)</f>
        <v>2497708.4699999997</v>
      </c>
      <c r="E23" s="50">
        <f t="shared" si="6"/>
        <v>2123014.6799999997</v>
      </c>
      <c r="F23" s="50">
        <f t="shared" si="6"/>
        <v>1248832.1647058823</v>
      </c>
      <c r="G23" s="50">
        <f t="shared" si="6"/>
        <v>874182.5152941176</v>
      </c>
      <c r="H23" s="50">
        <f t="shared" si="6"/>
        <v>0</v>
      </c>
      <c r="I23" s="50">
        <f t="shared" si="6"/>
        <v>1076.779</v>
      </c>
      <c r="J23" s="51"/>
      <c r="K23" s="52">
        <f>D23/I23</f>
        <v>2319.611052964443</v>
      </c>
      <c r="L23" s="53"/>
      <c r="M23" s="53"/>
      <c r="N23" s="53"/>
      <c r="O23" s="54"/>
    </row>
    <row r="24" spans="1:15" ht="13.5" thickTop="1">
      <c r="A24" s="55"/>
      <c r="B24" s="55"/>
      <c r="C24" s="55"/>
      <c r="D24" s="56"/>
      <c r="E24" s="57"/>
      <c r="F24" s="56"/>
      <c r="G24" s="56"/>
      <c r="H24" s="56">
        <f>SUBTOTAL(9,H4:H23)</f>
        <v>7</v>
      </c>
      <c r="I24" s="56"/>
      <c r="J24" s="55"/>
      <c r="K24" s="56"/>
      <c r="O24" s="54"/>
    </row>
    <row r="25" spans="1:11" ht="12.75">
      <c r="A25" s="58"/>
      <c r="B25" s="58"/>
      <c r="C25" s="58"/>
      <c r="D25" s="58"/>
      <c r="E25" s="59"/>
      <c r="F25" s="59"/>
      <c r="G25" s="58"/>
      <c r="H25" s="58"/>
      <c r="I25" s="58"/>
      <c r="J25" s="58"/>
      <c r="K25" s="1"/>
    </row>
    <row r="26" spans="1:11" ht="12.7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1"/>
    </row>
    <row r="27" spans="1:11" ht="12.7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1"/>
    </row>
    <row r="28" spans="1:11" ht="12.75">
      <c r="A28" s="58"/>
      <c r="B28" s="58"/>
      <c r="C28" s="58"/>
      <c r="D28" s="58"/>
      <c r="E28" s="58"/>
      <c r="F28" s="59"/>
      <c r="G28" s="58"/>
      <c r="H28" s="58"/>
      <c r="I28" s="58"/>
      <c r="J28" s="58"/>
      <c r="K28" s="1"/>
    </row>
    <row r="29" spans="1:11" ht="12.7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1"/>
    </row>
    <row r="30" spans="1:11" ht="12.7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1"/>
    </row>
    <row r="31" spans="1:11" ht="12.7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1"/>
    </row>
    <row r="32" spans="1:11" ht="12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1"/>
    </row>
    <row r="33" spans="1:11" ht="12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1"/>
    </row>
    <row r="34" spans="1:11" ht="12.7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1"/>
    </row>
    <row r="35" spans="1:11" ht="12.7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1"/>
    </row>
    <row r="36" spans="1:11" ht="12.7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1"/>
    </row>
    <row r="37" spans="1:10" ht="12.75">
      <c r="A37" s="58"/>
      <c r="B37" s="58"/>
      <c r="C37" s="58"/>
      <c r="D37" s="58"/>
      <c r="E37" s="58"/>
      <c r="F37" s="58"/>
      <c r="G37" s="58"/>
      <c r="H37" s="58"/>
      <c r="I37" s="58"/>
      <c r="J37" s="58"/>
    </row>
    <row r="38" spans="1:10" ht="12.75">
      <c r="A38" s="58"/>
      <c r="B38" s="58"/>
      <c r="C38" s="58"/>
      <c r="D38" s="58"/>
      <c r="E38" s="58"/>
      <c r="F38" s="58"/>
      <c r="G38" s="58"/>
      <c r="H38" s="58"/>
      <c r="I38" s="58"/>
      <c r="J38" s="58"/>
    </row>
    <row r="39" ht="12.75">
      <c r="G39" s="58"/>
    </row>
    <row r="40" ht="12.75">
      <c r="G40" s="58"/>
    </row>
    <row r="41" ht="12.75">
      <c r="G41" s="58"/>
    </row>
    <row r="42" ht="12.75">
      <c r="G42" s="58"/>
    </row>
    <row r="43" ht="12.75">
      <c r="G43" s="58"/>
    </row>
    <row r="44" ht="12.75">
      <c r="G44" s="58"/>
    </row>
    <row r="45" ht="12.75">
      <c r="G45" s="58"/>
    </row>
    <row r="46" ht="12.75">
      <c r="G46" s="58"/>
    </row>
    <row r="47" ht="12.75">
      <c r="G47" s="58"/>
    </row>
    <row r="48" ht="12.75">
      <c r="G48" s="58"/>
    </row>
    <row r="49" ht="12.75">
      <c r="G49" s="58"/>
    </row>
    <row r="50" ht="12.75">
      <c r="G50" s="58"/>
    </row>
    <row r="51" ht="12.75">
      <c r="G51" s="58"/>
    </row>
    <row r="52" ht="12.75">
      <c r="G52" s="58"/>
    </row>
    <row r="53" ht="12.75">
      <c r="G53" s="58"/>
    </row>
    <row r="54" ht="12.75">
      <c r="G54" s="58"/>
    </row>
    <row r="55" ht="12.75">
      <c r="G55" s="58"/>
    </row>
    <row r="56" ht="12.75">
      <c r="G56" s="58"/>
    </row>
    <row r="57" ht="12.75">
      <c r="G57" s="58"/>
    </row>
    <row r="58" ht="12.75">
      <c r="G58" s="58"/>
    </row>
    <row r="59" ht="12.75">
      <c r="G59" s="58"/>
    </row>
    <row r="60" ht="12.75">
      <c r="G60" s="58"/>
    </row>
    <row r="61" ht="12.75">
      <c r="G61" s="58"/>
    </row>
    <row r="62" ht="12.75">
      <c r="G62" s="58"/>
    </row>
    <row r="63" ht="12.75">
      <c r="G63" s="58"/>
    </row>
    <row r="64" ht="12.75">
      <c r="G64" s="58"/>
    </row>
    <row r="65" ht="12.75">
      <c r="G65" s="58"/>
    </row>
  </sheetData>
  <autoFilter ref="A4:N23"/>
  <mergeCells count="2">
    <mergeCell ref="A1:N2"/>
    <mergeCell ref="A23:C23"/>
  </mergeCells>
  <printOptions horizontalCentered="1" verticalCentered="1"/>
  <pageMargins left="0.7874015748031497" right="0.7874015748031497" top="0.66" bottom="0.49" header="0.23" footer="0.16"/>
  <pageSetup fitToHeight="2" fitToWidth="1" horizontalDpi="600" verticalDpi="600" orientation="landscape" paperSize="9" scale="71" r:id="rId1"/>
  <headerFooter alignWithMargins="0">
    <oddHeader>&amp;RZałacznik &amp;"Arial CE,Pogrubiony"&amp;Unr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anowakowska</dc:creator>
  <cp:keywords/>
  <dc:description/>
  <cp:lastModifiedBy>kflaczyk</cp:lastModifiedBy>
  <cp:lastPrinted>2013-03-12T13:20:48Z</cp:lastPrinted>
  <dcterms:created xsi:type="dcterms:W3CDTF">2013-03-12T12:18:10Z</dcterms:created>
  <dcterms:modified xsi:type="dcterms:W3CDTF">2013-03-13T10:52:36Z</dcterms:modified>
  <cp:category/>
  <cp:version/>
  <cp:contentType/>
  <cp:contentStatus/>
</cp:coreProperties>
</file>